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315" windowWidth="27795" windowHeight="10935"/>
  </bookViews>
  <sheets>
    <sheet name="能源-1.基金來源、用途及餘絀預計表" sheetId="1" r:id="rId1"/>
    <sheet name="能源-2.現金流量預計表" sheetId="2" r:id="rId2"/>
    <sheet name="能源-3.基金來源明細表" sheetId="3" r:id="rId3"/>
    <sheet name="能源-4.基金用途明細表" sheetId="4" r:id="rId4"/>
    <sheet name="能源-5.單位(或計畫)成本分析表" sheetId="5" r:id="rId5"/>
    <sheet name="能源-6.5年來主要業務計畫分析表" sheetId="6" r:id="rId6"/>
    <sheet name="能源-7.員工人數彙計表" sheetId="7" r:id="rId7"/>
    <sheet name="能源-8.用人費用彙計表" sheetId="8" r:id="rId8"/>
    <sheet name="能源-9.媒體政策及業務宣導費彙計表" sheetId="9" r:id="rId9"/>
    <sheet name="能源-10.各項費用彙計表" sheetId="11" r:id="rId10"/>
    <sheet name="能源-11.補辦預算明細表" sheetId="10" r:id="rId11"/>
    <sheet name="能源-12.預計平衡表" sheetId="12" r:id="rId12"/>
    <sheet name="能源-13.資本資產明細表" sheetId="13" r:id="rId13"/>
  </sheets>
  <definedNames>
    <definedName name="A_G_A1">#N/A</definedName>
    <definedName name="NEW">#REF!</definedName>
    <definedName name="_xlnm.Print_Area" localSheetId="0">'能源-1.基金來源、用途及餘絀預計表'!$A$1:$E$40</definedName>
    <definedName name="_xlnm.Print_Area" localSheetId="9">'能源-10.各項費用彙計表'!$A$1:$G$54</definedName>
    <definedName name="_xlnm.Print_Area" localSheetId="10">'能源-11.補辦預算明細表'!$A$1:$D$30</definedName>
    <definedName name="_xlnm.Print_Area" localSheetId="11">'能源-12.預計平衡表'!$A$1:$E$29</definedName>
    <definedName name="_xlnm.Print_Area" localSheetId="1">'能源-2.現金流量預計表'!$A$1:$C$28</definedName>
    <definedName name="_xlnm.Print_Area" localSheetId="2">'能源-3.基金來源明細表'!$A$1:$F$17</definedName>
    <definedName name="_xlnm.Print_Area" localSheetId="3">'能源-4.基金用途明細表'!$A$1:$F$132</definedName>
    <definedName name="_xlnm.Print_Area" localSheetId="4">'能源-5.單位(或計畫)成本分析表'!$A$1:$F$11</definedName>
    <definedName name="_xlnm.Print_Area" localSheetId="5">'能源-6.5年來主要業務計畫分析表'!$A$1:$F$21</definedName>
    <definedName name="_xlnm.Print_Area" localSheetId="6">'能源-7.員工人數彙計表'!$A$1:$E$19</definedName>
    <definedName name="_xlnm.Print_Area" localSheetId="7">'能源-8.用人費用彙計表'!$A$1:$O$18</definedName>
    <definedName name="_xlnm.Print_Area" localSheetId="8">'能源-9.媒體政策及業務宣導費彙計表'!$A$1:$D$36</definedName>
    <definedName name="Print_Area_MI" localSheetId="9">#REF!</definedName>
    <definedName name="Print_Area_MI" localSheetId="11">#REF!</definedName>
    <definedName name="Print_Area_MI" localSheetId="12">#REF!</definedName>
    <definedName name="Print_Area_MI" localSheetId="2">#REF!</definedName>
    <definedName name="Print_Area_MI" localSheetId="3">#REF!</definedName>
    <definedName name="Print_Area_MI" localSheetId="4">#REF!</definedName>
    <definedName name="Print_Area_MI" localSheetId="5">#REF!</definedName>
    <definedName name="Print_Area_MI" localSheetId="6">#REF!</definedName>
    <definedName name="Print_Area_MI" localSheetId="7">#REF!</definedName>
    <definedName name="Print_Area_MI">#REF!</definedName>
    <definedName name="_xlnm.Print_Titles" localSheetId="9">'能源-10.各項費用彙計表'!$1:$7</definedName>
    <definedName name="_xlnm.Print_Titles" localSheetId="11">'能源-12.預計平衡表'!$6:$6</definedName>
    <definedName name="_xlnm.Print_Titles" localSheetId="12">'能源-13.資本資產明細表'!$6:$8</definedName>
    <definedName name="_xlnm.Print_Titles" localSheetId="1">'能源-2.現金流量預計表'!$6:$6</definedName>
    <definedName name="_xlnm.Print_Titles" localSheetId="3">'能源-4.基金用途明細表'!$1:$6</definedName>
    <definedName name="_xlnm.Print_Titles" localSheetId="8">'能源-9.媒體政策及業務宣導費彙計表'!$1:$6</definedName>
    <definedName name="目的">#N/A</definedName>
    <definedName name="石油" localSheetId="3">#REF!</definedName>
    <definedName name="石油">#REF!</definedName>
    <definedName name="石油1" localSheetId="3">#REF!</definedName>
    <definedName name="石油1">#REF!</definedName>
    <definedName name="再生" localSheetId="3">#REF!</definedName>
    <definedName name="再生">#REF!</definedName>
    <definedName name="再生1" localSheetId="3">#REF!</definedName>
    <definedName name="再生1">#REF!</definedName>
    <definedName name="能源" localSheetId="3">#REF!</definedName>
    <definedName name="能源">#REF!</definedName>
  </definedNames>
  <calcPr calcId="145621"/>
</workbook>
</file>

<file path=xl/calcChain.xml><?xml version="1.0" encoding="utf-8"?>
<calcChain xmlns="http://schemas.openxmlformats.org/spreadsheetml/2006/main">
  <c r="I22" i="13" l="1"/>
  <c r="F22" i="13"/>
  <c r="D22" i="13"/>
  <c r="C22" i="13"/>
  <c r="B22" i="13"/>
  <c r="J20" i="13"/>
  <c r="J19" i="13"/>
  <c r="J18" i="13"/>
  <c r="J17" i="13"/>
  <c r="J16" i="13"/>
  <c r="J15" i="13"/>
  <c r="J14" i="13"/>
  <c r="J13" i="13"/>
  <c r="J12" i="13"/>
  <c r="J11" i="13"/>
  <c r="J10" i="13"/>
  <c r="J9" i="13"/>
  <c r="E28" i="12"/>
  <c r="D27" i="12"/>
  <c r="C27" i="12"/>
  <c r="C26" i="12" s="1"/>
  <c r="A27" i="12"/>
  <c r="A26" i="12" s="1"/>
  <c r="D26" i="12"/>
  <c r="E25" i="12"/>
  <c r="D24" i="12"/>
  <c r="C24" i="12"/>
  <c r="E24" i="12" s="1"/>
  <c r="A24" i="12"/>
  <c r="E23" i="12"/>
  <c r="E22" i="12"/>
  <c r="D20" i="12"/>
  <c r="D19" i="12" s="1"/>
  <c r="D29" i="12" s="1"/>
  <c r="C20" i="12"/>
  <c r="A20" i="12"/>
  <c r="A19" i="12" s="1"/>
  <c r="C19" i="12"/>
  <c r="E17" i="12"/>
  <c r="D16" i="12"/>
  <c r="C16" i="12"/>
  <c r="A16" i="12"/>
  <c r="E15" i="12"/>
  <c r="E14" i="12"/>
  <c r="D13" i="12"/>
  <c r="C13" i="12"/>
  <c r="E13" i="12" s="1"/>
  <c r="A13" i="12"/>
  <c r="E12" i="12"/>
  <c r="E11" i="12"/>
  <c r="E10" i="12"/>
  <c r="D9" i="12"/>
  <c r="E9" i="12" s="1"/>
  <c r="D51" i="11"/>
  <c r="G50" i="11"/>
  <c r="F50" i="11"/>
  <c r="E50" i="11"/>
  <c r="D50" i="11" s="1"/>
  <c r="B50" i="11"/>
  <c r="A50" i="11"/>
  <c r="D49" i="11"/>
  <c r="G48" i="11"/>
  <c r="F48" i="11"/>
  <c r="E48" i="11"/>
  <c r="B48" i="11"/>
  <c r="A48" i="11"/>
  <c r="D47" i="11"/>
  <c r="D46" i="11"/>
  <c r="D45" i="11"/>
  <c r="B45" i="11"/>
  <c r="B43" i="11" s="1"/>
  <c r="D44" i="11"/>
  <c r="G43" i="11"/>
  <c r="F43" i="11"/>
  <c r="E43" i="11"/>
  <c r="D43" i="11"/>
  <c r="A43" i="11"/>
  <c r="D42" i="11"/>
  <c r="D40" i="11"/>
  <c r="G38" i="11"/>
  <c r="F38" i="11"/>
  <c r="E38" i="11"/>
  <c r="D38" i="11"/>
  <c r="B38" i="11"/>
  <c r="A38" i="11"/>
  <c r="D37" i="11"/>
  <c r="D36" i="11"/>
  <c r="G35" i="11"/>
  <c r="F35" i="11"/>
  <c r="E35" i="11"/>
  <c r="D35" i="11"/>
  <c r="B35" i="11"/>
  <c r="A35" i="11"/>
  <c r="D34" i="11"/>
  <c r="D32" i="11"/>
  <c r="D31" i="11"/>
  <c r="G29" i="11"/>
  <c r="F29" i="11"/>
  <c r="E29" i="11"/>
  <c r="D29" i="11" s="1"/>
  <c r="B29" i="11"/>
  <c r="A29" i="11"/>
  <c r="D28" i="11"/>
  <c r="D27" i="11"/>
  <c r="G26" i="11"/>
  <c r="F26" i="11"/>
  <c r="E26" i="11"/>
  <c r="D26" i="11" s="1"/>
  <c r="B26" i="11"/>
  <c r="A26" i="11"/>
  <c r="D25" i="11"/>
  <c r="D24" i="11"/>
  <c r="E23" i="11"/>
  <c r="D23" i="11" s="1"/>
  <c r="D22" i="11"/>
  <c r="D21" i="11"/>
  <c r="D20" i="11"/>
  <c r="E19" i="11"/>
  <c r="D19" i="11"/>
  <c r="D18" i="11"/>
  <c r="D17" i="11"/>
  <c r="G15" i="11"/>
  <c r="F15" i="11"/>
  <c r="B15" i="11"/>
  <c r="A15" i="11"/>
  <c r="D14" i="11"/>
  <c r="D13" i="11"/>
  <c r="D12" i="11"/>
  <c r="D11" i="11"/>
  <c r="D10" i="11"/>
  <c r="D9" i="11"/>
  <c r="G8" i="11"/>
  <c r="F8" i="11"/>
  <c r="E8" i="11"/>
  <c r="B8" i="11"/>
  <c r="A8" i="11"/>
  <c r="A53" i="11" s="1"/>
  <c r="B7" i="10"/>
  <c r="E53" i="11" l="1"/>
  <c r="F53" i="11"/>
  <c r="B53" i="11"/>
  <c r="E20" i="12"/>
  <c r="E15" i="11"/>
  <c r="D15" i="11" s="1"/>
  <c r="E16" i="12"/>
  <c r="E26" i="12"/>
  <c r="G53" i="11"/>
  <c r="D48" i="11"/>
  <c r="A8" i="12"/>
  <c r="A7" i="12" s="1"/>
  <c r="A18" i="12" s="1"/>
  <c r="E27" i="12"/>
  <c r="E19" i="12"/>
  <c r="C8" i="12"/>
  <c r="C7" i="12" s="1"/>
  <c r="C18" i="12" s="1"/>
  <c r="J22" i="13"/>
  <c r="A29" i="12"/>
  <c r="C29" i="12"/>
  <c r="E29" i="12" s="1"/>
  <c r="D8" i="12"/>
  <c r="D7" i="12" s="1"/>
  <c r="D18" i="12" s="1"/>
  <c r="D8" i="11"/>
  <c r="B35" i="9"/>
  <c r="D53" i="11" l="1"/>
  <c r="E8" i="12"/>
  <c r="E7" i="12"/>
  <c r="E18" i="12"/>
  <c r="N17" i="8"/>
  <c r="E17" i="8"/>
  <c r="M10" i="8"/>
  <c r="O10" i="8" s="1"/>
  <c r="M9" i="8"/>
  <c r="O9" i="8" s="1"/>
  <c r="N8" i="8"/>
  <c r="L8" i="8"/>
  <c r="L17" i="8" s="1"/>
  <c r="K8" i="8"/>
  <c r="K17" i="8" s="1"/>
  <c r="J8" i="8"/>
  <c r="J17" i="8" s="1"/>
  <c r="I8" i="8"/>
  <c r="I17" i="8" s="1"/>
  <c r="H8" i="8"/>
  <c r="H17" i="8" s="1"/>
  <c r="G8" i="8"/>
  <c r="G17" i="8" s="1"/>
  <c r="F8" i="8"/>
  <c r="F17" i="8" s="1"/>
  <c r="E8" i="8"/>
  <c r="D8" i="8"/>
  <c r="D17" i="8" s="1"/>
  <c r="C8" i="8"/>
  <c r="C17" i="8" s="1"/>
  <c r="B8" i="8"/>
  <c r="B17" i="8" s="1"/>
  <c r="C18" i="7"/>
  <c r="D11" i="7"/>
  <c r="D10" i="7"/>
  <c r="D9" i="7"/>
  <c r="D8" i="7"/>
  <c r="C7" i="7"/>
  <c r="B7" i="7"/>
  <c r="D7" i="7" s="1"/>
  <c r="E11" i="5"/>
  <c r="D130" i="4"/>
  <c r="C130" i="4"/>
  <c r="A130" i="4"/>
  <c r="A129" i="4" s="1"/>
  <c r="D129" i="4"/>
  <c r="C129" i="4"/>
  <c r="A127" i="4"/>
  <c r="D93" i="4"/>
  <c r="C93" i="4"/>
  <c r="A93" i="4"/>
  <c r="D91" i="4"/>
  <c r="C91" i="4"/>
  <c r="A91" i="4"/>
  <c r="D89" i="4"/>
  <c r="C89" i="4"/>
  <c r="A89" i="4"/>
  <c r="D86" i="4"/>
  <c r="C86" i="4"/>
  <c r="A86" i="4"/>
  <c r="D8" i="4"/>
  <c r="D7" i="4" s="1"/>
  <c r="D132" i="4" s="1"/>
  <c r="C8" i="4"/>
  <c r="A8" i="4"/>
  <c r="E15" i="3"/>
  <c r="E11" i="3"/>
  <c r="E9" i="3"/>
  <c r="B27" i="2"/>
  <c r="B25" i="2"/>
  <c r="B9" i="2"/>
  <c r="B13" i="2" s="1"/>
  <c r="E38" i="1"/>
  <c r="D37" i="1"/>
  <c r="C37" i="1"/>
  <c r="E35" i="1"/>
  <c r="E34" i="1"/>
  <c r="E32" i="1"/>
  <c r="E31" i="1"/>
  <c r="E30" i="1"/>
  <c r="E29" i="1"/>
  <c r="E28" i="1"/>
  <c r="E27" i="1"/>
  <c r="D27" i="1"/>
  <c r="C27" i="1"/>
  <c r="A27" i="1"/>
  <c r="E26" i="1"/>
  <c r="D25" i="1"/>
  <c r="C25" i="1"/>
  <c r="A25" i="1"/>
  <c r="E24" i="1"/>
  <c r="E23" i="1"/>
  <c r="D22" i="1"/>
  <c r="C22" i="1"/>
  <c r="E22" i="1" s="1"/>
  <c r="A22" i="1"/>
  <c r="E20" i="1"/>
  <c r="E19" i="1"/>
  <c r="E18" i="1"/>
  <c r="D16" i="1"/>
  <c r="E16" i="1" s="1"/>
  <c r="C16" i="1"/>
  <c r="C7" i="1" s="1"/>
  <c r="C36" i="1" s="1"/>
  <c r="A16" i="1"/>
  <c r="E15" i="1"/>
  <c r="E14" i="1"/>
  <c r="E13" i="1"/>
  <c r="D13" i="1"/>
  <c r="C13" i="1"/>
  <c r="A13" i="1"/>
  <c r="E12" i="1"/>
  <c r="E11" i="1"/>
  <c r="E10" i="1"/>
  <c r="E9" i="1"/>
  <c r="E8" i="1"/>
  <c r="D8" i="1"/>
  <c r="C8" i="1"/>
  <c r="A8" i="1"/>
  <c r="A7" i="1" s="1"/>
  <c r="A36" i="1" s="1"/>
  <c r="A39" i="1" s="1"/>
  <c r="D7" i="1"/>
  <c r="D36" i="1" s="1"/>
  <c r="D39" i="1" s="1"/>
  <c r="E37" i="1" l="1"/>
  <c r="E25" i="1"/>
  <c r="A7" i="4"/>
  <c r="A132" i="4" s="1"/>
  <c r="B26" i="2"/>
  <c r="B28" i="2" s="1"/>
  <c r="C7" i="4"/>
  <c r="C132" i="4" s="1"/>
  <c r="B18" i="7"/>
  <c r="D18" i="7" s="1"/>
  <c r="E17" i="3"/>
  <c r="M17" i="8"/>
  <c r="O17" i="8" s="1"/>
  <c r="M8" i="8"/>
  <c r="O8" i="8" s="1"/>
  <c r="E36" i="1"/>
  <c r="C39" i="1"/>
  <c r="E39" i="1" s="1"/>
  <c r="E7" i="1"/>
</calcChain>
</file>

<file path=xl/sharedStrings.xml><?xml version="1.0" encoding="utf-8"?>
<sst xmlns="http://schemas.openxmlformats.org/spreadsheetml/2006/main" count="658" uniqueCount="596">
  <si>
    <t>經濟部能源署</t>
    <phoneticPr fontId="5" type="noConversion"/>
  </si>
  <si>
    <t>能源研究發展基金</t>
    <phoneticPr fontId="5" type="noConversion"/>
  </si>
  <si>
    <r>
      <t>基金來源</t>
    </r>
    <r>
      <rPr>
        <sz val="18"/>
        <rFont val="新細明體"/>
        <family val="1"/>
        <charset val="136"/>
      </rPr>
      <t>、</t>
    </r>
    <r>
      <rPr>
        <sz val="18"/>
        <rFont val="標楷體"/>
        <family val="4"/>
        <charset val="136"/>
      </rPr>
      <t>用途及餘絀預計表</t>
    </r>
    <phoneticPr fontId="5" type="noConversion"/>
  </si>
  <si>
    <r>
      <rPr>
        <sz val="12"/>
        <rFont val="標楷體"/>
        <family val="4"/>
        <charset val="136"/>
      </rPr>
      <t>中華民國</t>
    </r>
    <r>
      <rPr>
        <sz val="12"/>
        <rFont val="Times New Roman"/>
        <family val="1"/>
      </rPr>
      <t>113</t>
    </r>
    <r>
      <rPr>
        <sz val="12"/>
        <rFont val="標楷體"/>
        <family val="4"/>
        <charset val="136"/>
      </rPr>
      <t>年度</t>
    </r>
    <phoneticPr fontId="5" type="noConversion"/>
  </si>
  <si>
    <t>單位：新台幣千元</t>
    <phoneticPr fontId="9" type="noConversion"/>
  </si>
  <si>
    <r>
      <rPr>
        <sz val="12"/>
        <rFont val="標楷體"/>
        <family val="4"/>
        <charset val="136"/>
      </rPr>
      <t>前年度決算數</t>
    </r>
    <phoneticPr fontId="9" type="noConversion"/>
  </si>
  <si>
    <r>
      <rPr>
        <sz val="12"/>
        <rFont val="標楷體"/>
        <family val="4"/>
        <charset val="136"/>
      </rPr>
      <t>項　　　　　　目</t>
    </r>
    <phoneticPr fontId="9" type="noConversion"/>
  </si>
  <si>
    <r>
      <rPr>
        <sz val="12"/>
        <rFont val="標楷體"/>
        <family val="4"/>
        <charset val="136"/>
      </rPr>
      <t>本年度預算數</t>
    </r>
    <phoneticPr fontId="5" type="noConversion"/>
  </si>
  <si>
    <r>
      <rPr>
        <sz val="12"/>
        <rFont val="標楷體"/>
        <family val="4"/>
        <charset val="136"/>
      </rPr>
      <t>上年度預算數</t>
    </r>
    <phoneticPr fontId="5" type="noConversion"/>
  </si>
  <si>
    <r>
      <rPr>
        <sz val="12"/>
        <rFont val="標楷體"/>
        <family val="4"/>
        <charset val="136"/>
      </rPr>
      <t>比較增減</t>
    </r>
    <r>
      <rPr>
        <sz val="12"/>
        <rFont val="Times New Roman"/>
        <family val="1"/>
      </rPr>
      <t>(</t>
    </r>
    <r>
      <rPr>
        <sz val="12"/>
        <rFont val="標楷體"/>
        <family val="4"/>
        <charset val="136"/>
      </rPr>
      <t>－</t>
    </r>
    <r>
      <rPr>
        <sz val="12"/>
        <rFont val="Times New Roman"/>
        <family val="1"/>
      </rPr>
      <t>)</t>
    </r>
    <phoneticPr fontId="5" type="noConversion"/>
  </si>
  <si>
    <t>基金來源</t>
    <phoneticPr fontId="5" type="noConversion"/>
  </si>
  <si>
    <t>徵收及依法分配收入</t>
    <phoneticPr fontId="9" type="noConversion"/>
  </si>
  <si>
    <r>
      <t>(1)</t>
    </r>
    <r>
      <rPr>
        <sz val="12"/>
        <rFont val="標楷體"/>
        <family val="4"/>
        <charset val="136"/>
      </rPr>
      <t>推廣貿易服務費收入</t>
    </r>
    <phoneticPr fontId="9" type="noConversion"/>
  </si>
  <si>
    <t>能源研究發展收入</t>
    <phoneticPr fontId="9" type="noConversion"/>
  </si>
  <si>
    <r>
      <t>(3)</t>
    </r>
    <r>
      <rPr>
        <sz val="12"/>
        <rFont val="標楷體"/>
        <family val="4"/>
        <charset val="136"/>
      </rPr>
      <t>石油業務管理收入</t>
    </r>
    <phoneticPr fontId="9" type="noConversion"/>
  </si>
  <si>
    <r>
      <t>(4)</t>
    </r>
    <r>
      <rPr>
        <sz val="12"/>
        <rFont val="標楷體"/>
        <family val="4"/>
        <charset val="136"/>
      </rPr>
      <t>再生能源發展收入</t>
    </r>
    <phoneticPr fontId="9" type="noConversion"/>
  </si>
  <si>
    <r>
      <t>2.</t>
    </r>
    <r>
      <rPr>
        <sz val="12"/>
        <rFont val="標楷體"/>
        <family val="4"/>
        <charset val="136"/>
      </rPr>
      <t>勞務收入</t>
    </r>
    <phoneticPr fontId="9" type="noConversion"/>
  </si>
  <si>
    <r>
      <t>(1)</t>
    </r>
    <r>
      <rPr>
        <sz val="12"/>
        <rFont val="標楷體"/>
        <family val="4"/>
        <charset val="136"/>
      </rPr>
      <t>服務收入</t>
    </r>
    <phoneticPr fontId="9" type="noConversion"/>
  </si>
  <si>
    <r>
      <t>(2)</t>
    </r>
    <r>
      <rPr>
        <sz val="12"/>
        <rFont val="標楷體"/>
        <family val="4"/>
        <charset val="136"/>
      </rPr>
      <t>其他勞務收入</t>
    </r>
    <phoneticPr fontId="9" type="noConversion"/>
  </si>
  <si>
    <t>財產收入</t>
    <phoneticPr fontId="9" type="noConversion"/>
  </si>
  <si>
    <t>財產處分收入</t>
    <phoneticPr fontId="9" type="noConversion"/>
  </si>
  <si>
    <t>租金收入</t>
    <phoneticPr fontId="9" type="noConversion"/>
  </si>
  <si>
    <t>權利金收入</t>
    <phoneticPr fontId="9" type="noConversion"/>
  </si>
  <si>
    <t>利息收入</t>
    <phoneticPr fontId="9" type="noConversion"/>
  </si>
  <si>
    <t>投資收入</t>
    <phoneticPr fontId="9" type="noConversion"/>
  </si>
  <si>
    <t>政府撥入收入</t>
    <phoneticPr fontId="9" type="noConversion"/>
  </si>
  <si>
    <t>公庫撥入收入</t>
    <phoneticPr fontId="9" type="noConversion"/>
  </si>
  <si>
    <t>政府其他撥入收入</t>
    <phoneticPr fontId="9" type="noConversion"/>
  </si>
  <si>
    <t>其他收入</t>
    <phoneticPr fontId="9" type="noConversion"/>
  </si>
  <si>
    <t>雜項收入</t>
    <phoneticPr fontId="9" type="noConversion"/>
  </si>
  <si>
    <t>基金用途</t>
    <phoneticPr fontId="9" type="noConversion"/>
  </si>
  <si>
    <r>
      <t>1.</t>
    </r>
    <r>
      <rPr>
        <sz val="12"/>
        <rFont val="標楷體"/>
        <family val="4"/>
        <charset val="136"/>
      </rPr>
      <t>貿易推廣工作計畫</t>
    </r>
    <phoneticPr fontId="9" type="noConversion"/>
  </si>
  <si>
    <r>
      <t>2.</t>
    </r>
    <r>
      <rPr>
        <sz val="12"/>
        <rFont val="標楷體"/>
        <family val="4"/>
        <charset val="136"/>
      </rPr>
      <t>興建國家會展中心</t>
    </r>
    <r>
      <rPr>
        <sz val="12"/>
        <rFont val="Times New Roman"/>
        <family val="1"/>
      </rPr>
      <t>(</t>
    </r>
    <r>
      <rPr>
        <sz val="12"/>
        <rFont val="標楷體"/>
        <family val="4"/>
        <charset val="136"/>
      </rPr>
      <t>擴建南
  港展覽館</t>
    </r>
    <r>
      <rPr>
        <sz val="12"/>
        <rFont val="Times New Roman"/>
        <family val="1"/>
      </rPr>
      <t>)</t>
    </r>
    <r>
      <rPr>
        <sz val="12"/>
        <rFont val="標楷體"/>
        <family val="4"/>
        <charset val="136"/>
      </rPr>
      <t>計畫</t>
    </r>
    <phoneticPr fontId="9" type="noConversion"/>
  </si>
  <si>
    <t>能源研究發展工作計畫</t>
    <phoneticPr fontId="9" type="noConversion"/>
  </si>
  <si>
    <r>
      <t>4.</t>
    </r>
    <r>
      <rPr>
        <sz val="12"/>
        <rFont val="標楷體"/>
        <family val="4"/>
        <charset val="136"/>
      </rPr>
      <t>政府儲油、石油開發及技術研究計畫</t>
    </r>
    <phoneticPr fontId="9" type="noConversion"/>
  </si>
  <si>
    <r>
      <t>5.</t>
    </r>
    <r>
      <rPr>
        <sz val="12"/>
        <rFont val="標楷體"/>
        <family val="4"/>
        <charset val="136"/>
      </rPr>
      <t>再生能源推廣計畫</t>
    </r>
    <phoneticPr fontId="9" type="noConversion"/>
  </si>
  <si>
    <t>中小企業健全發展計畫</t>
    <phoneticPr fontId="9" type="noConversion"/>
  </si>
  <si>
    <r>
      <t>6.</t>
    </r>
    <r>
      <rPr>
        <sz val="12"/>
        <rFont val="標楷體"/>
        <family val="4"/>
        <charset val="136"/>
      </rPr>
      <t>一般行政管理計畫</t>
    </r>
    <phoneticPr fontId="9" type="noConversion"/>
  </si>
  <si>
    <t>一般建築及設備計畫</t>
    <phoneticPr fontId="9" type="noConversion"/>
  </si>
  <si>
    <r>
      <rPr>
        <b/>
        <sz val="12"/>
        <rFont val="標楷體"/>
        <family val="4"/>
        <charset val="136"/>
      </rPr>
      <t>本期賸餘</t>
    </r>
    <r>
      <rPr>
        <b/>
        <sz val="12"/>
        <rFont val="Times New Roman"/>
        <family val="1"/>
      </rPr>
      <t>(</t>
    </r>
    <r>
      <rPr>
        <b/>
        <sz val="12"/>
        <rFont val="標楷體"/>
        <family val="4"/>
        <charset val="136"/>
      </rPr>
      <t>短絀</t>
    </r>
    <r>
      <rPr>
        <b/>
        <sz val="12"/>
        <rFont val="Times New Roman"/>
        <family val="1"/>
      </rPr>
      <t>)</t>
    </r>
    <phoneticPr fontId="9" type="noConversion"/>
  </si>
  <si>
    <t>期初基金餘額</t>
    <phoneticPr fontId="9" type="noConversion"/>
  </si>
  <si>
    <t>解繳公庫</t>
    <phoneticPr fontId="9" type="noConversion"/>
  </si>
  <si>
    <t>期末基金餘額</t>
    <phoneticPr fontId="9" type="noConversion"/>
  </si>
  <si>
    <r>
      <rPr>
        <sz val="11"/>
        <rFont val="標楷體"/>
        <family val="4"/>
        <charset val="136"/>
      </rPr>
      <t xml:space="preserve">註：
</t>
    </r>
    <r>
      <rPr>
        <sz val="11"/>
        <rFont val="Times New Roman"/>
        <family val="1"/>
      </rPr>
      <t xml:space="preserve"> 1.</t>
    </r>
    <r>
      <rPr>
        <sz val="11"/>
        <rFont val="標楷體"/>
        <family val="4"/>
        <charset val="136"/>
      </rPr>
      <t xml:space="preserve">前年度決算數為審定決算數；上年度預算數為法定預算數。
</t>
    </r>
    <r>
      <rPr>
        <sz val="11"/>
        <rFont val="Times New Roman"/>
        <family val="1"/>
      </rPr>
      <t xml:space="preserve"> 2.</t>
    </r>
    <r>
      <rPr>
        <sz val="11"/>
        <rFont val="標楷體"/>
        <family val="4"/>
        <charset val="136"/>
      </rPr>
      <t xml:space="preserve">前年度決算數細數之和與總數或略有出入，係四捨五入關係。以下各表同。
</t>
    </r>
    <phoneticPr fontId="9" type="noConversion"/>
  </si>
  <si>
    <t>經濟部能源署</t>
    <phoneticPr fontId="5" type="noConversion"/>
  </si>
  <si>
    <t>能源研究發展基金</t>
    <phoneticPr fontId="5" type="noConversion"/>
  </si>
  <si>
    <r>
      <rPr>
        <sz val="12"/>
        <rFont val="標楷體"/>
        <family val="4"/>
        <charset val="136"/>
      </rPr>
      <t>中華民國</t>
    </r>
    <r>
      <rPr>
        <sz val="12"/>
        <rFont val="Times New Roman"/>
        <family val="1"/>
      </rPr>
      <t>113</t>
    </r>
    <r>
      <rPr>
        <sz val="12"/>
        <rFont val="標楷體"/>
        <family val="4"/>
        <charset val="136"/>
      </rPr>
      <t>年度</t>
    </r>
    <phoneticPr fontId="5" type="noConversion"/>
  </si>
  <si>
    <t>單位：新台幣千元</t>
    <phoneticPr fontId="9" type="noConversion"/>
  </si>
  <si>
    <t>項　　　　　　　目</t>
    <phoneticPr fontId="5" type="noConversion"/>
  </si>
  <si>
    <t>預算數</t>
    <phoneticPr fontId="5" type="noConversion"/>
  </si>
  <si>
    <t>說明</t>
    <phoneticPr fontId="5" type="noConversion"/>
  </si>
  <si>
    <t>業務活動之現金流量</t>
    <phoneticPr fontId="5" type="noConversion"/>
  </si>
  <si>
    <r>
      <rPr>
        <sz val="12"/>
        <rFont val="標楷體"/>
        <family val="4"/>
        <charset val="136"/>
      </rPr>
      <t>本期賸餘</t>
    </r>
    <r>
      <rPr>
        <sz val="12"/>
        <rFont val="Times New Roman"/>
        <family val="1"/>
      </rPr>
      <t>(</t>
    </r>
    <r>
      <rPr>
        <sz val="12"/>
        <rFont val="標楷體"/>
        <family val="4"/>
        <charset val="136"/>
      </rPr>
      <t>短絀</t>
    </r>
    <r>
      <rPr>
        <sz val="12"/>
        <rFont val="Times New Roman"/>
        <family val="1"/>
      </rPr>
      <t>)</t>
    </r>
    <phoneticPr fontId="5" type="noConversion"/>
  </si>
  <si>
    <t>調整非現金項目</t>
    <phoneticPr fontId="5" type="noConversion"/>
  </si>
  <si>
    <r>
      <t xml:space="preserve">  1.</t>
    </r>
    <r>
      <rPr>
        <sz val="12"/>
        <rFont val="標楷體"/>
        <family val="4"/>
        <charset val="136"/>
      </rPr>
      <t>提存呆帳</t>
    </r>
    <phoneticPr fontId="5" type="noConversion"/>
  </si>
  <si>
    <r>
      <t xml:space="preserve">  2.</t>
    </r>
    <r>
      <rPr>
        <sz val="12"/>
        <rFont val="標楷體"/>
        <family val="4"/>
        <charset val="136"/>
      </rPr>
      <t>流動資產淨減</t>
    </r>
    <r>
      <rPr>
        <sz val="12"/>
        <rFont val="Times New Roman"/>
        <family val="1"/>
      </rPr>
      <t>(</t>
    </r>
    <r>
      <rPr>
        <sz val="12"/>
        <rFont val="標楷體"/>
        <family val="4"/>
        <charset val="136"/>
      </rPr>
      <t>淨增</t>
    </r>
    <r>
      <rPr>
        <sz val="12"/>
        <rFont val="Times New Roman"/>
        <family val="1"/>
      </rPr>
      <t>)</t>
    </r>
    <phoneticPr fontId="5" type="noConversion"/>
  </si>
  <si>
    <r>
      <t xml:space="preserve">  3.</t>
    </r>
    <r>
      <rPr>
        <sz val="12"/>
        <rFont val="標楷體"/>
        <family val="4"/>
        <charset val="136"/>
      </rPr>
      <t>流動負債淨增</t>
    </r>
    <r>
      <rPr>
        <sz val="12"/>
        <rFont val="Times New Roman"/>
        <family val="1"/>
      </rPr>
      <t>(</t>
    </r>
    <r>
      <rPr>
        <sz val="12"/>
        <rFont val="標楷體"/>
        <family val="4"/>
        <charset val="136"/>
      </rPr>
      <t>淨減</t>
    </r>
    <r>
      <rPr>
        <sz val="12"/>
        <rFont val="Times New Roman"/>
        <family val="1"/>
      </rPr>
      <t>)</t>
    </r>
    <phoneticPr fontId="5" type="noConversion"/>
  </si>
  <si>
    <r>
      <rPr>
        <sz val="12"/>
        <rFont val="標楷體"/>
        <family val="4"/>
        <charset val="136"/>
      </rPr>
      <t>業務活動之淨現金流入</t>
    </r>
    <r>
      <rPr>
        <sz val="12"/>
        <rFont val="Times New Roman"/>
        <family val="1"/>
      </rPr>
      <t>(</t>
    </r>
    <r>
      <rPr>
        <sz val="12"/>
        <rFont val="標楷體"/>
        <family val="4"/>
        <charset val="136"/>
      </rPr>
      <t>流出</t>
    </r>
    <r>
      <rPr>
        <sz val="12"/>
        <rFont val="Times New Roman"/>
        <family val="1"/>
      </rPr>
      <t>)</t>
    </r>
    <phoneticPr fontId="5" type="noConversion"/>
  </si>
  <si>
    <t>其他活動之現金流量</t>
    <phoneticPr fontId="5" type="noConversion"/>
  </si>
  <si>
    <t>減少短期投資及短期貸墊款</t>
    <phoneticPr fontId="5" type="noConversion"/>
  </si>
  <si>
    <t>減少投資、長期應收款項、貸墊款及準備金</t>
    <phoneticPr fontId="5" type="noConversion"/>
  </si>
  <si>
    <t>減少其他資產</t>
    <phoneticPr fontId="5" type="noConversion"/>
  </si>
  <si>
    <t>增加短期債務及其他負債</t>
    <phoneticPr fontId="5" type="noConversion"/>
  </si>
  <si>
    <t>其他項目之現金流入</t>
    <phoneticPr fontId="5" type="noConversion"/>
  </si>
  <si>
    <t>增加短期投資及短期貸墊款</t>
    <phoneticPr fontId="5" type="noConversion"/>
  </si>
  <si>
    <t>增加投資、長期應收款項、貸墊款及準備金</t>
    <phoneticPr fontId="5" type="noConversion"/>
  </si>
  <si>
    <t>增加其他資產</t>
    <phoneticPr fontId="5" type="noConversion"/>
  </si>
  <si>
    <t>減少短期債務及其他負債</t>
    <phoneticPr fontId="5" type="noConversion"/>
  </si>
  <si>
    <t>其他項目之現金流出</t>
    <phoneticPr fontId="5" type="noConversion"/>
  </si>
  <si>
    <r>
      <rPr>
        <sz val="12"/>
        <rFont val="標楷體"/>
        <family val="4"/>
        <charset val="136"/>
      </rPr>
      <t>其他活動之淨現金流入</t>
    </r>
    <r>
      <rPr>
        <sz val="12"/>
        <rFont val="Times New Roman"/>
        <family val="1"/>
      </rPr>
      <t>(</t>
    </r>
    <r>
      <rPr>
        <sz val="12"/>
        <rFont val="標楷體"/>
        <family val="4"/>
        <charset val="136"/>
      </rPr>
      <t>流出</t>
    </r>
    <r>
      <rPr>
        <sz val="12"/>
        <rFont val="Times New Roman"/>
        <family val="1"/>
      </rPr>
      <t>)</t>
    </r>
    <phoneticPr fontId="5" type="noConversion"/>
  </si>
  <si>
    <r>
      <t>現金及約當現金之淨增</t>
    </r>
    <r>
      <rPr>
        <sz val="12"/>
        <rFont val="Times New Roman"/>
        <family val="1"/>
      </rPr>
      <t>(</t>
    </r>
    <r>
      <rPr>
        <sz val="12"/>
        <rFont val="標楷體"/>
        <family val="4"/>
        <charset val="136"/>
      </rPr>
      <t>淨減</t>
    </r>
    <r>
      <rPr>
        <sz val="12"/>
        <rFont val="Times New Roman"/>
        <family val="1"/>
      </rPr>
      <t>)</t>
    </r>
    <phoneticPr fontId="5" type="noConversion"/>
  </si>
  <si>
    <t>期初現金及約當現金</t>
    <phoneticPr fontId="5" type="noConversion"/>
  </si>
  <si>
    <t>期末現金及約當現金</t>
    <phoneticPr fontId="5" type="noConversion"/>
  </si>
  <si>
    <t>現金流量預計表</t>
    <phoneticPr fontId="5" type="noConversion"/>
  </si>
  <si>
    <t>經濟部能源署</t>
    <phoneticPr fontId="16" type="noConversion"/>
  </si>
  <si>
    <r>
      <rPr>
        <u/>
        <sz val="18"/>
        <rFont val="標楷體"/>
        <family val="4"/>
        <charset val="136"/>
      </rPr>
      <t>能源研究發展基金</t>
    </r>
    <phoneticPr fontId="16" type="noConversion"/>
  </si>
  <si>
    <r>
      <rPr>
        <sz val="12"/>
        <rFont val="標楷體"/>
        <family val="4"/>
        <charset val="136"/>
      </rPr>
      <t>中華民國</t>
    </r>
    <r>
      <rPr>
        <sz val="12"/>
        <rFont val="Times New Roman"/>
        <family val="1"/>
      </rPr>
      <t>113</t>
    </r>
    <r>
      <rPr>
        <sz val="12"/>
        <rFont val="標楷體"/>
        <family val="4"/>
        <charset val="136"/>
      </rPr>
      <t>年度</t>
    </r>
    <phoneticPr fontId="16" type="noConversion"/>
  </si>
  <si>
    <r>
      <rPr>
        <sz val="12"/>
        <rFont val="標楷體"/>
        <family val="4"/>
        <charset val="136"/>
      </rPr>
      <t>單位：新臺幣千元</t>
    </r>
    <phoneticPr fontId="16" type="noConversion"/>
  </si>
  <si>
    <t>科目及業務項目</t>
  </si>
  <si>
    <r>
      <rPr>
        <sz val="12"/>
        <rFont val="標楷體"/>
        <family val="4"/>
        <charset val="136"/>
      </rPr>
      <t>單位</t>
    </r>
  </si>
  <si>
    <r>
      <rPr>
        <sz val="12"/>
        <rFont val="標楷體"/>
        <family val="4"/>
        <charset val="136"/>
      </rPr>
      <t>預</t>
    </r>
    <r>
      <rPr>
        <sz val="12"/>
        <rFont val="Times New Roman"/>
        <family val="1"/>
      </rPr>
      <t xml:space="preserve">        </t>
    </r>
    <r>
      <rPr>
        <sz val="12"/>
        <rFont val="標楷體"/>
        <family val="4"/>
        <charset val="136"/>
      </rPr>
      <t>算</t>
    </r>
    <r>
      <rPr>
        <sz val="12"/>
        <rFont val="Times New Roman"/>
        <family val="1"/>
      </rPr>
      <t xml:space="preserve">        </t>
    </r>
    <r>
      <rPr>
        <sz val="12"/>
        <rFont val="標楷體"/>
        <family val="4"/>
        <charset val="136"/>
      </rPr>
      <t>數</t>
    </r>
    <phoneticPr fontId="16" type="noConversion"/>
  </si>
  <si>
    <r>
      <rPr>
        <sz val="12"/>
        <rFont val="標楷體"/>
        <family val="4"/>
        <charset val="136"/>
      </rPr>
      <t>說</t>
    </r>
    <r>
      <rPr>
        <sz val="12"/>
        <rFont val="Times New Roman"/>
        <family val="1"/>
      </rPr>
      <t xml:space="preserve">            </t>
    </r>
    <r>
      <rPr>
        <sz val="12"/>
        <rFont val="標楷體"/>
        <family val="4"/>
        <charset val="136"/>
      </rPr>
      <t>明</t>
    </r>
    <phoneticPr fontId="16" type="noConversion"/>
  </si>
  <si>
    <r>
      <rPr>
        <sz val="12"/>
        <rFont val="標楷體"/>
        <family val="4"/>
        <charset val="136"/>
      </rPr>
      <t>數量</t>
    </r>
  </si>
  <si>
    <r>
      <rPr>
        <sz val="12"/>
        <rFont val="標楷體"/>
        <family val="4"/>
        <charset val="136"/>
      </rPr>
      <t>利</t>
    </r>
    <r>
      <rPr>
        <sz val="12"/>
        <rFont val="Times New Roman"/>
        <family val="1"/>
      </rPr>
      <t>(</t>
    </r>
    <r>
      <rPr>
        <sz val="12"/>
        <rFont val="標楷體"/>
        <family val="4"/>
        <charset val="136"/>
      </rPr>
      <t>費</t>
    </r>
    <r>
      <rPr>
        <sz val="12"/>
        <rFont val="Times New Roman"/>
        <family val="1"/>
      </rPr>
      <t>)</t>
    </r>
    <r>
      <rPr>
        <sz val="12"/>
        <rFont val="標楷體"/>
        <family val="4"/>
        <charset val="136"/>
      </rPr>
      <t>率</t>
    </r>
  </si>
  <si>
    <r>
      <rPr>
        <sz val="12"/>
        <rFont val="標楷體"/>
        <family val="4"/>
        <charset val="136"/>
      </rPr>
      <t>金</t>
    </r>
    <r>
      <rPr>
        <sz val="12"/>
        <rFont val="Times New Roman"/>
        <family val="1"/>
      </rPr>
      <t xml:space="preserve">    </t>
    </r>
    <r>
      <rPr>
        <sz val="12"/>
        <rFont val="標楷體"/>
        <family val="4"/>
        <charset val="136"/>
      </rPr>
      <t>額</t>
    </r>
    <phoneticPr fontId="16" type="noConversion"/>
  </si>
  <si>
    <r>
      <t>(</t>
    </r>
    <r>
      <rPr>
        <sz val="12"/>
        <rFont val="標楷體"/>
        <family val="4"/>
        <charset val="136"/>
      </rPr>
      <t>業務量</t>
    </r>
    <r>
      <rPr>
        <sz val="12"/>
        <rFont val="Times New Roman"/>
        <family val="1"/>
      </rPr>
      <t>)</t>
    </r>
  </si>
  <si>
    <t>徵收及依法分配收入</t>
    <phoneticPr fontId="9" type="noConversion"/>
  </si>
  <si>
    <t xml:space="preserve">    </t>
  </si>
  <si>
    <t xml:space="preserve"> </t>
  </si>
  <si>
    <r>
      <t>台電公司依能源管理法第</t>
    </r>
    <r>
      <rPr>
        <sz val="12"/>
        <rFont val="Times New Roman"/>
        <family val="1"/>
      </rPr>
      <t>5</t>
    </r>
    <r>
      <rPr>
        <sz val="12"/>
        <rFont val="標楷體"/>
        <family val="4"/>
        <charset val="136"/>
      </rPr>
      <t>條之</t>
    </r>
    <r>
      <rPr>
        <sz val="12"/>
        <rFont val="Times New Roman"/>
        <family val="1"/>
      </rPr>
      <t>1</t>
    </r>
    <r>
      <rPr>
        <sz val="12"/>
        <rFont val="標楷體"/>
        <family val="4"/>
        <charset val="136"/>
      </rPr>
      <t>之規定，按其每年經營能源業務收入之</t>
    </r>
    <r>
      <rPr>
        <sz val="12"/>
        <rFont val="Times New Roman"/>
        <family val="1"/>
      </rPr>
      <t>5</t>
    </r>
    <r>
      <rPr>
        <sz val="12"/>
        <rFont val="標楷體"/>
        <family val="4"/>
        <charset val="136"/>
      </rPr>
      <t>‰</t>
    </r>
    <r>
      <rPr>
        <sz val="12"/>
        <rFont val="Times New Roman"/>
        <family val="1"/>
      </rPr>
      <t xml:space="preserve"> </t>
    </r>
    <r>
      <rPr>
        <sz val="12"/>
        <rFont val="標楷體"/>
        <family val="4"/>
        <charset val="136"/>
      </rPr>
      <t>範圍內撥入之收入。</t>
    </r>
    <phoneticPr fontId="9" type="noConversion"/>
  </si>
  <si>
    <t xml:space="preserve">     </t>
  </si>
  <si>
    <t>租金收入</t>
    <phoneticPr fontId="9" type="noConversion"/>
  </si>
  <si>
    <t>國有房地使用費收入。</t>
  </si>
  <si>
    <t>權利金收入</t>
    <phoneticPr fontId="9" type="noConversion"/>
  </si>
  <si>
    <r>
      <t>科技計畫衍生之能源技術移轉權利金</t>
    </r>
    <r>
      <rPr>
        <sz val="12"/>
        <rFont val="標楷體"/>
        <family val="4"/>
        <charset val="136"/>
      </rPr>
      <t>及技術授權金收入。</t>
    </r>
    <phoneticPr fontId="9" type="noConversion"/>
  </si>
  <si>
    <t>利息收入</t>
    <phoneticPr fontId="9" type="noConversion"/>
  </si>
  <si>
    <t>金融機構存款利息收入。</t>
    <phoneticPr fontId="9" type="noConversion"/>
  </si>
  <si>
    <t>其他收入</t>
    <phoneticPr fontId="9" type="noConversion"/>
  </si>
  <si>
    <t>委託研究與補助計畫之其他衍生性收入及逾期罰款收入等。</t>
    <phoneticPr fontId="9" type="noConversion"/>
  </si>
  <si>
    <r>
      <rPr>
        <b/>
        <sz val="12"/>
        <rFont val="標楷體"/>
        <family val="4"/>
        <charset val="136"/>
      </rPr>
      <t>總</t>
    </r>
    <r>
      <rPr>
        <b/>
        <sz val="12"/>
        <rFont val="Times New Roman"/>
        <family val="1"/>
      </rPr>
      <t xml:space="preserve">       </t>
    </r>
    <r>
      <rPr>
        <b/>
        <sz val="12"/>
        <rFont val="標楷體"/>
        <family val="4"/>
        <charset val="136"/>
      </rPr>
      <t>計</t>
    </r>
    <phoneticPr fontId="9" type="noConversion"/>
  </si>
  <si>
    <t>基金來源明細表</t>
    <phoneticPr fontId="4" type="noConversion"/>
  </si>
  <si>
    <t>經濟部能源署</t>
    <phoneticPr fontId="9" type="noConversion"/>
  </si>
  <si>
    <t>能源研究發展基金</t>
    <phoneticPr fontId="16" type="noConversion"/>
  </si>
  <si>
    <r>
      <rPr>
        <sz val="18"/>
        <rFont val="標楷體"/>
        <family val="4"/>
        <charset val="136"/>
      </rPr>
      <t>基金用途明細表</t>
    </r>
  </si>
  <si>
    <r>
      <t>中華民國</t>
    </r>
    <r>
      <rPr>
        <sz val="12"/>
        <rFont val="Times New Roman"/>
        <family val="1"/>
      </rPr>
      <t>113</t>
    </r>
    <r>
      <rPr>
        <sz val="12"/>
        <rFont val="標楷體"/>
        <family val="4"/>
        <charset val="136"/>
      </rPr>
      <t>年度</t>
    </r>
    <phoneticPr fontId="9" type="noConversion"/>
  </si>
  <si>
    <t xml:space="preserve">                                      </t>
    <phoneticPr fontId="16" type="noConversion"/>
  </si>
  <si>
    <r>
      <rPr>
        <sz val="12"/>
        <rFont val="標楷體"/>
        <family val="4"/>
        <charset val="136"/>
      </rPr>
      <t>單位：新臺幣千元</t>
    </r>
  </si>
  <si>
    <r>
      <rPr>
        <sz val="12"/>
        <rFont val="標楷體"/>
        <family val="4"/>
        <charset val="136"/>
      </rPr>
      <t>前年度
決算數</t>
    </r>
    <phoneticPr fontId="16" type="noConversion"/>
  </si>
  <si>
    <t>業務計畫及
用途別科目</t>
    <phoneticPr fontId="9" type="noConversion"/>
  </si>
  <si>
    <r>
      <rPr>
        <sz val="12"/>
        <rFont val="標楷體"/>
        <family val="4"/>
        <charset val="136"/>
      </rPr>
      <t>本年度</t>
    </r>
    <r>
      <rPr>
        <sz val="12"/>
        <rFont val="Times New Roman"/>
        <family val="1"/>
      </rPr>
      <t xml:space="preserve">                </t>
    </r>
    <r>
      <rPr>
        <sz val="12"/>
        <rFont val="標楷體"/>
        <family val="4"/>
        <charset val="136"/>
      </rPr>
      <t>預算數</t>
    </r>
    <phoneticPr fontId="16" type="noConversion"/>
  </si>
  <si>
    <r>
      <rPr>
        <sz val="12"/>
        <rFont val="標楷體"/>
        <family val="4"/>
        <charset val="136"/>
      </rPr>
      <t>上年度</t>
    </r>
    <r>
      <rPr>
        <sz val="12"/>
        <rFont val="Times New Roman"/>
        <family val="1"/>
      </rPr>
      <t xml:space="preserve">            </t>
    </r>
    <r>
      <rPr>
        <sz val="12"/>
        <rFont val="標楷體"/>
        <family val="4"/>
        <charset val="136"/>
      </rPr>
      <t>預算數</t>
    </r>
    <phoneticPr fontId="16" type="noConversion"/>
  </si>
  <si>
    <r>
      <rPr>
        <sz val="12"/>
        <rFont val="標楷體"/>
        <family val="4"/>
        <charset val="136"/>
      </rPr>
      <t>計</t>
    </r>
    <r>
      <rPr>
        <sz val="12"/>
        <rFont val="Times New Roman"/>
        <family val="1"/>
      </rPr>
      <t xml:space="preserve"> </t>
    </r>
    <r>
      <rPr>
        <sz val="12"/>
        <rFont val="標楷體"/>
        <family val="4"/>
        <charset val="136"/>
      </rPr>
      <t>畫</t>
    </r>
    <r>
      <rPr>
        <sz val="12"/>
        <rFont val="Times New Roman"/>
        <family val="1"/>
      </rPr>
      <t xml:space="preserve"> </t>
    </r>
    <r>
      <rPr>
        <sz val="12"/>
        <rFont val="標楷體"/>
        <family val="4"/>
        <charset val="136"/>
      </rPr>
      <t>內</t>
    </r>
    <r>
      <rPr>
        <sz val="12"/>
        <rFont val="Times New Roman"/>
        <family val="1"/>
      </rPr>
      <t xml:space="preserve"> </t>
    </r>
    <r>
      <rPr>
        <sz val="12"/>
        <rFont val="標楷體"/>
        <family val="4"/>
        <charset val="136"/>
      </rPr>
      <t>容</t>
    </r>
    <r>
      <rPr>
        <sz val="12"/>
        <rFont val="Times New Roman"/>
        <family val="1"/>
      </rPr>
      <t xml:space="preserve"> </t>
    </r>
    <r>
      <rPr>
        <sz val="12"/>
        <rFont val="標楷體"/>
        <family val="4"/>
        <charset val="136"/>
      </rPr>
      <t>說</t>
    </r>
    <r>
      <rPr>
        <sz val="12"/>
        <rFont val="Times New Roman"/>
        <family val="1"/>
      </rPr>
      <t xml:space="preserve"> </t>
    </r>
    <r>
      <rPr>
        <sz val="12"/>
        <rFont val="標楷體"/>
        <family val="4"/>
        <charset val="136"/>
      </rPr>
      <t>明</t>
    </r>
    <phoneticPr fontId="9" type="noConversion"/>
  </si>
  <si>
    <t>一、能源研究發展
    工作計畫</t>
    <phoneticPr fontId="9" type="noConversion"/>
  </si>
  <si>
    <t>辦理能源研究成果推動與宣傳、電業發展推動與管理、能源效率管理與節能技術推廣輔導、節約能源技術研發及其宣導等費用。</t>
  </si>
  <si>
    <r>
      <t xml:space="preserve"> (</t>
    </r>
    <r>
      <rPr>
        <sz val="12"/>
        <rFont val="標楷體"/>
        <family val="4"/>
        <charset val="136"/>
      </rPr>
      <t>一</t>
    </r>
    <r>
      <rPr>
        <sz val="12"/>
        <rFont val="Times New Roman"/>
        <family val="1"/>
      </rPr>
      <t>)</t>
    </r>
    <r>
      <rPr>
        <sz val="12"/>
        <rFont val="標楷體"/>
        <family val="4"/>
        <charset val="136"/>
      </rPr>
      <t>服務費用</t>
    </r>
    <phoneticPr fontId="9" type="noConversion"/>
  </si>
  <si>
    <t/>
  </si>
  <si>
    <r>
      <t xml:space="preserve">   </t>
    </r>
    <r>
      <rPr>
        <sz val="12"/>
        <rFont val="標楷體"/>
        <family val="4"/>
        <charset val="136"/>
      </rPr>
      <t>　</t>
    </r>
    <r>
      <rPr>
        <sz val="12"/>
        <rFont val="Times New Roman"/>
        <family val="1"/>
      </rPr>
      <t>1.</t>
    </r>
    <r>
      <rPr>
        <sz val="12"/>
        <rFont val="標楷體"/>
        <family val="4"/>
        <charset val="136"/>
      </rPr>
      <t>郵電費</t>
    </r>
    <phoneticPr fontId="5" type="noConversion"/>
  </si>
  <si>
    <r>
      <rPr>
        <sz val="12"/>
        <rFont val="標楷體"/>
        <family val="4"/>
        <charset val="136"/>
      </rPr>
      <t>辦理能源研究成果推動與宣傳、電業發展推動與管理、能源效率管理與節能技術推廣輔導、節約能源技術研發等相關業務用郵資、電話、傳真等費用</t>
    </r>
    <r>
      <rPr>
        <sz val="12"/>
        <rFont val="Times New Roman"/>
        <family val="1"/>
      </rPr>
      <t>2,750</t>
    </r>
    <r>
      <rPr>
        <sz val="12"/>
        <rFont val="標楷體"/>
        <family val="4"/>
        <charset val="136"/>
      </rPr>
      <t>千元。</t>
    </r>
    <phoneticPr fontId="9" type="noConversion"/>
  </si>
  <si>
    <r>
      <t xml:space="preserve">  </t>
    </r>
    <r>
      <rPr>
        <sz val="12"/>
        <rFont val="標楷體"/>
        <family val="4"/>
        <charset val="136"/>
      </rPr>
      <t>　</t>
    </r>
    <r>
      <rPr>
        <sz val="12"/>
        <rFont val="Times New Roman"/>
        <family val="1"/>
      </rPr>
      <t xml:space="preserve"> 2.</t>
    </r>
    <r>
      <rPr>
        <sz val="12"/>
        <rFont val="標楷體"/>
        <family val="4"/>
        <charset val="136"/>
      </rPr>
      <t>旅運費</t>
    </r>
    <phoneticPr fontId="9" type="noConversion"/>
  </si>
  <si>
    <r>
      <rPr>
        <sz val="12"/>
        <rFont val="標楷體"/>
        <family val="4"/>
        <charset val="136"/>
      </rPr>
      <t xml:space="preserve">一、
</t>
    </r>
    <r>
      <rPr>
        <sz val="12"/>
        <rFont val="Times New Roman"/>
        <family val="1"/>
      </rPr>
      <t xml:space="preserve">
</t>
    </r>
    <phoneticPr fontId="9" type="noConversion"/>
  </si>
  <si>
    <r>
      <rPr>
        <sz val="12"/>
        <rFont val="標楷體"/>
        <family val="4"/>
        <charset val="136"/>
      </rPr>
      <t>國內旅費</t>
    </r>
    <r>
      <rPr>
        <sz val="12"/>
        <rFont val="Times New Roman"/>
        <family val="1"/>
      </rPr>
      <t>2,300</t>
    </r>
    <r>
      <rPr>
        <sz val="12"/>
        <rFont val="標楷體"/>
        <family val="4"/>
        <charset val="136"/>
      </rPr>
      <t xml:space="preserve">千元：辦理能源相關業務實地查核等所需之國內出差旅費。
</t>
    </r>
    <r>
      <rPr>
        <sz val="12"/>
        <rFont val="Times New Roman"/>
        <family val="1"/>
      </rPr>
      <t xml:space="preserve">
</t>
    </r>
    <phoneticPr fontId="9" type="noConversion"/>
  </si>
  <si>
    <r>
      <rPr>
        <sz val="12"/>
        <rFont val="標楷體"/>
        <family val="4"/>
        <charset val="136"/>
      </rPr>
      <t xml:space="preserve">二、
</t>
    </r>
    <r>
      <rPr>
        <sz val="12"/>
        <rFont val="Times New Roman"/>
        <family val="1"/>
      </rPr>
      <t/>
    </r>
    <phoneticPr fontId="9" type="noConversion"/>
  </si>
  <si>
    <r>
      <rPr>
        <sz val="12"/>
        <rFont val="標楷體"/>
        <family val="4"/>
        <charset val="136"/>
      </rPr>
      <t>國外旅費</t>
    </r>
    <r>
      <rPr>
        <sz val="12"/>
        <rFont val="Times New Roman"/>
        <family val="1"/>
      </rPr>
      <t>3,182</t>
    </r>
    <r>
      <rPr>
        <sz val="12"/>
        <rFont val="標楷體"/>
        <family val="4"/>
        <charset val="136"/>
      </rPr>
      <t>千元：</t>
    </r>
    <r>
      <rPr>
        <sz val="12"/>
        <rFont val="Times New Roman"/>
        <family val="1"/>
      </rPr>
      <t xml:space="preserve">
</t>
    </r>
    <phoneticPr fontId="9" type="noConversion"/>
  </si>
  <si>
    <r>
      <t xml:space="preserve"> (</t>
    </r>
    <r>
      <rPr>
        <sz val="12"/>
        <rFont val="標楷體"/>
        <family val="4"/>
        <charset val="136"/>
      </rPr>
      <t>一</t>
    </r>
    <r>
      <rPr>
        <sz val="12"/>
        <rFont val="Times New Roman"/>
        <family val="1"/>
      </rPr>
      <t>)</t>
    </r>
    <phoneticPr fontId="9" type="noConversion"/>
  </si>
  <si>
    <r>
      <rPr>
        <sz val="12"/>
        <rFont val="標楷體"/>
        <family val="4"/>
        <charset val="136"/>
      </rPr>
      <t>聯合國氣候變化公約第</t>
    </r>
    <r>
      <rPr>
        <sz val="12"/>
        <rFont val="Times New Roman"/>
        <family val="1"/>
      </rPr>
      <t>29</t>
    </r>
    <r>
      <rPr>
        <sz val="12"/>
        <rFont val="標楷體"/>
        <family val="4"/>
        <charset val="136"/>
      </rPr>
      <t>次締約大會</t>
    </r>
    <r>
      <rPr>
        <sz val="12"/>
        <rFont val="Times New Roman"/>
        <family val="1"/>
      </rPr>
      <t>1</t>
    </r>
    <r>
      <rPr>
        <sz val="12"/>
        <rFont val="標楷體"/>
        <family val="4"/>
        <charset val="136"/>
      </rPr>
      <t>人次</t>
    </r>
    <r>
      <rPr>
        <sz val="12"/>
        <rFont val="Times New Roman"/>
        <family val="1"/>
      </rPr>
      <t>10</t>
    </r>
    <r>
      <rPr>
        <sz val="12"/>
        <rFont val="標楷體"/>
        <family val="4"/>
        <charset val="136"/>
      </rPr>
      <t>天</t>
    </r>
    <r>
      <rPr>
        <sz val="12"/>
        <rFont val="Times New Roman"/>
        <family val="1"/>
      </rPr>
      <t>250</t>
    </r>
    <r>
      <rPr>
        <sz val="12"/>
        <rFont val="標楷體"/>
        <family val="4"/>
        <charset val="136"/>
      </rPr>
      <t>千元。</t>
    </r>
    <phoneticPr fontId="9" type="noConversion"/>
  </si>
  <si>
    <r>
      <t xml:space="preserve"> (</t>
    </r>
    <r>
      <rPr>
        <sz val="12"/>
        <rFont val="標楷體"/>
        <family val="4"/>
        <charset val="136"/>
      </rPr>
      <t>二</t>
    </r>
    <r>
      <rPr>
        <sz val="12"/>
        <rFont val="Times New Roman"/>
        <family val="1"/>
      </rPr>
      <t>)</t>
    </r>
    <phoneticPr fontId="9" type="noConversion"/>
  </si>
  <si>
    <r>
      <rPr>
        <sz val="12"/>
        <rFont val="標楷體"/>
        <family val="4"/>
        <charset val="136"/>
      </rPr>
      <t>國際能源總署「全球能源對話小組」常設小組會議</t>
    </r>
    <r>
      <rPr>
        <sz val="12"/>
        <rFont val="Times New Roman"/>
        <family val="1"/>
      </rPr>
      <t>2</t>
    </r>
    <r>
      <rPr>
        <sz val="12"/>
        <rFont val="標楷體"/>
        <family val="4"/>
        <charset val="136"/>
      </rPr>
      <t>人次</t>
    </r>
    <r>
      <rPr>
        <sz val="12"/>
        <rFont val="Times New Roman"/>
        <family val="1"/>
      </rPr>
      <t>8</t>
    </r>
    <r>
      <rPr>
        <sz val="12"/>
        <rFont val="標楷體"/>
        <family val="4"/>
        <charset val="136"/>
      </rPr>
      <t>天</t>
    </r>
    <r>
      <rPr>
        <sz val="12"/>
        <rFont val="Times New Roman"/>
        <family val="1"/>
      </rPr>
      <t>448</t>
    </r>
    <r>
      <rPr>
        <sz val="12"/>
        <rFont val="標楷體"/>
        <family val="4"/>
        <charset val="136"/>
      </rPr>
      <t>千元。</t>
    </r>
    <phoneticPr fontId="9" type="noConversion"/>
  </si>
  <si>
    <r>
      <t xml:space="preserve"> (</t>
    </r>
    <r>
      <rPr>
        <sz val="12"/>
        <rFont val="標楷體"/>
        <family val="4"/>
        <charset val="136"/>
      </rPr>
      <t>三</t>
    </r>
    <r>
      <rPr>
        <sz val="12"/>
        <rFont val="Times New Roman"/>
        <family val="1"/>
      </rPr>
      <t>)</t>
    </r>
    <phoneticPr fontId="9" type="noConversion"/>
  </si>
  <si>
    <r>
      <rPr>
        <sz val="12"/>
        <rFont val="標楷體"/>
        <family val="4"/>
        <charset val="136"/>
      </rPr>
      <t>拜會美國能源部及所屬國家實驗室</t>
    </r>
    <r>
      <rPr>
        <sz val="12"/>
        <rFont val="Times New Roman"/>
        <family val="1"/>
      </rPr>
      <t>2</t>
    </r>
    <r>
      <rPr>
        <sz val="12"/>
        <rFont val="標楷體"/>
        <family val="4"/>
        <charset val="136"/>
      </rPr>
      <t>人次</t>
    </r>
    <r>
      <rPr>
        <sz val="12"/>
        <rFont val="Times New Roman"/>
        <family val="1"/>
      </rPr>
      <t>8</t>
    </r>
    <r>
      <rPr>
        <sz val="12"/>
        <rFont val="標楷體"/>
        <family val="4"/>
        <charset val="136"/>
      </rPr>
      <t>天</t>
    </r>
    <r>
      <rPr>
        <sz val="12"/>
        <rFont val="Times New Roman"/>
        <family val="1"/>
      </rPr>
      <t>605</t>
    </r>
    <r>
      <rPr>
        <sz val="12"/>
        <rFont val="標楷體"/>
        <family val="4"/>
        <charset val="136"/>
      </rPr>
      <t>千元。</t>
    </r>
    <phoneticPr fontId="9" type="noConversion"/>
  </si>
  <si>
    <r>
      <t xml:space="preserve"> (</t>
    </r>
    <r>
      <rPr>
        <sz val="12"/>
        <rFont val="標楷體"/>
        <family val="4"/>
        <charset val="136"/>
      </rPr>
      <t>四</t>
    </r>
    <r>
      <rPr>
        <sz val="12"/>
        <rFont val="Times New Roman"/>
        <family val="1"/>
      </rPr>
      <t>)</t>
    </r>
    <phoneticPr fontId="9" type="noConversion"/>
  </si>
  <si>
    <r>
      <rPr>
        <sz val="12"/>
        <rFont val="標楷體"/>
        <family val="4"/>
        <charset val="136"/>
      </rPr>
      <t>國際能源總署能源統計研討會</t>
    </r>
    <r>
      <rPr>
        <sz val="12"/>
        <rFont val="Times New Roman"/>
        <family val="1"/>
      </rPr>
      <t>1</t>
    </r>
    <r>
      <rPr>
        <sz val="12"/>
        <rFont val="標楷體"/>
        <family val="4"/>
        <charset val="136"/>
      </rPr>
      <t>人次</t>
    </r>
    <r>
      <rPr>
        <sz val="12"/>
        <rFont val="Times New Roman"/>
        <family val="1"/>
      </rPr>
      <t>8</t>
    </r>
    <r>
      <rPr>
        <sz val="12"/>
        <rFont val="標楷體"/>
        <family val="4"/>
        <charset val="136"/>
      </rPr>
      <t>天</t>
    </r>
    <r>
      <rPr>
        <sz val="12"/>
        <rFont val="Times New Roman"/>
        <family val="1"/>
      </rPr>
      <t>224</t>
    </r>
    <r>
      <rPr>
        <sz val="12"/>
        <rFont val="標楷體"/>
        <family val="4"/>
        <charset val="136"/>
      </rPr>
      <t>千元。</t>
    </r>
    <phoneticPr fontId="9" type="noConversion"/>
  </si>
  <si>
    <r>
      <t xml:space="preserve"> (</t>
    </r>
    <r>
      <rPr>
        <sz val="12"/>
        <rFont val="標楷體"/>
        <family val="4"/>
        <charset val="136"/>
      </rPr>
      <t>五</t>
    </r>
    <r>
      <rPr>
        <sz val="12"/>
        <rFont val="Times New Roman"/>
        <family val="1"/>
      </rPr>
      <t>)</t>
    </r>
    <phoneticPr fontId="9" type="noConversion"/>
  </si>
  <si>
    <r>
      <rPr>
        <sz val="12"/>
        <rFont val="標楷體"/>
        <family val="4"/>
        <charset val="136"/>
      </rPr>
      <t>歐洲</t>
    </r>
    <r>
      <rPr>
        <sz val="12"/>
        <rFont val="Times New Roman"/>
        <family val="1"/>
      </rPr>
      <t xml:space="preserve"> ECCA(European Climate Change Adaptation) 2024 </t>
    </r>
    <r>
      <rPr>
        <sz val="12"/>
        <rFont val="標楷體"/>
        <family val="4"/>
        <charset val="136"/>
      </rPr>
      <t>研討會</t>
    </r>
    <r>
      <rPr>
        <sz val="12"/>
        <rFont val="Times New Roman"/>
        <family val="1"/>
      </rPr>
      <t>1</t>
    </r>
    <r>
      <rPr>
        <sz val="12"/>
        <rFont val="標楷體"/>
        <family val="4"/>
        <charset val="136"/>
      </rPr>
      <t>人次</t>
    </r>
    <r>
      <rPr>
        <sz val="12"/>
        <rFont val="Times New Roman"/>
        <family val="1"/>
      </rPr>
      <t>8</t>
    </r>
    <r>
      <rPr>
        <sz val="12"/>
        <rFont val="標楷體"/>
        <family val="4"/>
        <charset val="136"/>
      </rPr>
      <t>天</t>
    </r>
    <r>
      <rPr>
        <sz val="12"/>
        <rFont val="Times New Roman"/>
        <family val="1"/>
      </rPr>
      <t>185</t>
    </r>
    <r>
      <rPr>
        <sz val="12"/>
        <rFont val="標楷體"/>
        <family val="4"/>
        <charset val="136"/>
      </rPr>
      <t>千元。</t>
    </r>
    <phoneticPr fontId="9" type="noConversion"/>
  </si>
  <si>
    <r>
      <t xml:space="preserve"> (</t>
    </r>
    <r>
      <rPr>
        <sz val="12"/>
        <rFont val="標楷體"/>
        <family val="4"/>
        <charset val="136"/>
      </rPr>
      <t>六</t>
    </r>
    <r>
      <rPr>
        <sz val="12"/>
        <rFont val="Times New Roman"/>
        <family val="1"/>
      </rPr>
      <t>)</t>
    </r>
    <phoneticPr fontId="9" type="noConversion"/>
  </si>
  <si>
    <r>
      <rPr>
        <sz val="12"/>
        <rFont val="標楷體"/>
        <family val="4"/>
        <charset val="136"/>
      </rPr>
      <t>拜會韓國產業通商資源部及附屬政策溝通組織、政策研究基金會</t>
    </r>
    <r>
      <rPr>
        <sz val="12"/>
        <rFont val="Times New Roman"/>
        <family val="1"/>
      </rPr>
      <t>1</t>
    </r>
    <r>
      <rPr>
        <sz val="12"/>
        <rFont val="標楷體"/>
        <family val="4"/>
        <charset val="136"/>
      </rPr>
      <t>人次</t>
    </r>
    <r>
      <rPr>
        <sz val="12"/>
        <rFont val="Times New Roman"/>
        <family val="1"/>
      </rPr>
      <t>6</t>
    </r>
    <r>
      <rPr>
        <sz val="12"/>
        <rFont val="標楷體"/>
        <family val="4"/>
        <charset val="136"/>
      </rPr>
      <t>天</t>
    </r>
    <r>
      <rPr>
        <sz val="12"/>
        <rFont val="Times New Roman"/>
        <family val="1"/>
      </rPr>
      <t>90</t>
    </r>
    <r>
      <rPr>
        <sz val="12"/>
        <rFont val="標楷體"/>
        <family val="4"/>
        <charset val="136"/>
      </rPr>
      <t>千元。</t>
    </r>
    <phoneticPr fontId="9" type="noConversion"/>
  </si>
  <si>
    <r>
      <t xml:space="preserve"> (</t>
    </r>
    <r>
      <rPr>
        <sz val="12"/>
        <rFont val="標楷體"/>
        <family val="4"/>
        <charset val="136"/>
      </rPr>
      <t>七</t>
    </r>
    <r>
      <rPr>
        <sz val="12"/>
        <rFont val="Times New Roman"/>
        <family val="1"/>
      </rPr>
      <t>)</t>
    </r>
    <phoneticPr fontId="9" type="noConversion"/>
  </si>
  <si>
    <r>
      <rPr>
        <sz val="12"/>
        <rFont val="標楷體"/>
        <family val="4"/>
        <charset val="136"/>
      </rPr>
      <t>辦理韓國高壓用電設備原製造廠家實地評鑑</t>
    </r>
    <r>
      <rPr>
        <sz val="12"/>
        <rFont val="Times New Roman"/>
        <family val="1"/>
      </rPr>
      <t>1</t>
    </r>
    <r>
      <rPr>
        <sz val="12"/>
        <rFont val="標楷體"/>
        <family val="4"/>
        <charset val="136"/>
      </rPr>
      <t>人次</t>
    </r>
    <r>
      <rPr>
        <sz val="12"/>
        <rFont val="Times New Roman"/>
        <family val="1"/>
      </rPr>
      <t>4</t>
    </r>
    <r>
      <rPr>
        <sz val="12"/>
        <rFont val="標楷體"/>
        <family val="4"/>
        <charset val="136"/>
      </rPr>
      <t>天</t>
    </r>
    <r>
      <rPr>
        <sz val="12"/>
        <rFont val="Times New Roman"/>
        <family val="1"/>
      </rPr>
      <t>60</t>
    </r>
    <r>
      <rPr>
        <sz val="12"/>
        <rFont val="標楷體"/>
        <family val="4"/>
        <charset val="136"/>
      </rPr>
      <t>千元。</t>
    </r>
    <phoneticPr fontId="9" type="noConversion"/>
  </si>
  <si>
    <r>
      <t xml:space="preserve"> (</t>
    </r>
    <r>
      <rPr>
        <sz val="12"/>
        <rFont val="標楷體"/>
        <family val="4"/>
        <charset val="136"/>
      </rPr>
      <t>八</t>
    </r>
    <r>
      <rPr>
        <sz val="12"/>
        <rFont val="Times New Roman"/>
        <family val="1"/>
      </rPr>
      <t>)</t>
    </r>
    <phoneticPr fontId="9" type="noConversion"/>
  </si>
  <si>
    <r>
      <rPr>
        <sz val="12"/>
        <rFont val="標楷體"/>
        <family val="4"/>
        <charset val="136"/>
      </rPr>
      <t>辦理義大利高壓用電設備原製造廠家實地評鑑</t>
    </r>
    <r>
      <rPr>
        <sz val="12"/>
        <rFont val="Times New Roman"/>
        <family val="1"/>
      </rPr>
      <t>1</t>
    </r>
    <r>
      <rPr>
        <sz val="12"/>
        <rFont val="標楷體"/>
        <family val="4"/>
        <charset val="136"/>
      </rPr>
      <t>人次</t>
    </r>
    <r>
      <rPr>
        <sz val="12"/>
        <rFont val="Times New Roman"/>
        <family val="1"/>
      </rPr>
      <t>6</t>
    </r>
    <r>
      <rPr>
        <sz val="12"/>
        <rFont val="標楷體"/>
        <family val="4"/>
        <charset val="136"/>
      </rPr>
      <t>天</t>
    </r>
    <r>
      <rPr>
        <sz val="12"/>
        <rFont val="Times New Roman"/>
        <family val="1"/>
      </rPr>
      <t>130</t>
    </r>
    <r>
      <rPr>
        <sz val="12"/>
        <rFont val="標楷體"/>
        <family val="4"/>
        <charset val="136"/>
      </rPr>
      <t>千元。</t>
    </r>
    <phoneticPr fontId="9" type="noConversion"/>
  </si>
  <si>
    <r>
      <t xml:space="preserve"> (</t>
    </r>
    <r>
      <rPr>
        <sz val="12"/>
        <rFont val="標楷體"/>
        <family val="4"/>
        <charset val="136"/>
      </rPr>
      <t>九</t>
    </r>
    <r>
      <rPr>
        <sz val="12"/>
        <rFont val="Times New Roman"/>
        <family val="1"/>
      </rPr>
      <t>)</t>
    </r>
    <phoneticPr fontId="9" type="noConversion"/>
  </si>
  <si>
    <r>
      <rPr>
        <sz val="12"/>
        <rFont val="標楷體"/>
        <family val="4"/>
        <charset val="136"/>
      </rPr>
      <t>辦理瑞士高壓用電設備原製造廠家實地評鑑</t>
    </r>
    <r>
      <rPr>
        <sz val="12"/>
        <rFont val="Times New Roman"/>
        <family val="1"/>
      </rPr>
      <t>1</t>
    </r>
    <r>
      <rPr>
        <sz val="12"/>
        <rFont val="標楷體"/>
        <family val="4"/>
        <charset val="136"/>
      </rPr>
      <t>人次</t>
    </r>
    <r>
      <rPr>
        <sz val="12"/>
        <rFont val="Times New Roman"/>
        <family val="1"/>
      </rPr>
      <t>6</t>
    </r>
    <r>
      <rPr>
        <sz val="12"/>
        <rFont val="標楷體"/>
        <family val="4"/>
        <charset val="136"/>
      </rPr>
      <t>天</t>
    </r>
    <r>
      <rPr>
        <sz val="12"/>
        <rFont val="Times New Roman"/>
        <family val="1"/>
      </rPr>
      <t>140</t>
    </r>
    <r>
      <rPr>
        <sz val="12"/>
        <rFont val="標楷體"/>
        <family val="4"/>
        <charset val="136"/>
      </rPr>
      <t>千元。</t>
    </r>
    <phoneticPr fontId="9" type="noConversion"/>
  </si>
  <si>
    <r>
      <t xml:space="preserve"> (</t>
    </r>
    <r>
      <rPr>
        <sz val="12"/>
        <rFont val="標楷體"/>
        <family val="4"/>
        <charset val="136"/>
      </rPr>
      <t>十</t>
    </r>
    <r>
      <rPr>
        <sz val="12"/>
        <rFont val="Times New Roman"/>
        <family val="1"/>
      </rPr>
      <t>)</t>
    </r>
    <phoneticPr fontId="9" type="noConversion"/>
  </si>
  <si>
    <r>
      <rPr>
        <sz val="12"/>
        <rFont val="標楷體"/>
        <family val="4"/>
        <charset val="136"/>
      </rPr>
      <t>辦理德國高壓用電設備原製造廠家實地評鑑</t>
    </r>
    <r>
      <rPr>
        <sz val="12"/>
        <rFont val="Times New Roman"/>
        <family val="1"/>
      </rPr>
      <t>1</t>
    </r>
    <r>
      <rPr>
        <sz val="12"/>
        <rFont val="標楷體"/>
        <family val="4"/>
        <charset val="136"/>
      </rPr>
      <t>人次</t>
    </r>
    <r>
      <rPr>
        <sz val="12"/>
        <rFont val="Times New Roman"/>
        <family val="1"/>
      </rPr>
      <t>6</t>
    </r>
    <r>
      <rPr>
        <sz val="12"/>
        <rFont val="標楷體"/>
        <family val="4"/>
        <charset val="136"/>
      </rPr>
      <t>天</t>
    </r>
    <r>
      <rPr>
        <sz val="12"/>
        <rFont val="Times New Roman"/>
        <family val="1"/>
      </rPr>
      <t>110</t>
    </r>
    <r>
      <rPr>
        <sz val="12"/>
        <rFont val="標楷體"/>
        <family val="4"/>
        <charset val="136"/>
      </rPr>
      <t>千元。</t>
    </r>
    <phoneticPr fontId="9" type="noConversion"/>
  </si>
  <si>
    <r>
      <t xml:space="preserve"> (</t>
    </r>
    <r>
      <rPr>
        <sz val="12"/>
        <rFont val="標楷體"/>
        <family val="4"/>
        <charset val="136"/>
      </rPr>
      <t>十一</t>
    </r>
    <r>
      <rPr>
        <sz val="12"/>
        <rFont val="Times New Roman"/>
        <family val="1"/>
      </rPr>
      <t>)</t>
    </r>
    <phoneticPr fontId="9" type="noConversion"/>
  </si>
  <si>
    <r>
      <rPr>
        <sz val="12"/>
        <rFont val="標楷體"/>
        <family val="4"/>
        <charset val="136"/>
      </rPr>
      <t>辦理巴西高壓用電設備原製造廠家實地評鑑</t>
    </r>
    <r>
      <rPr>
        <sz val="12"/>
        <rFont val="Times New Roman"/>
        <family val="1"/>
      </rPr>
      <t>1</t>
    </r>
    <r>
      <rPr>
        <sz val="12"/>
        <rFont val="標楷體"/>
        <family val="4"/>
        <charset val="136"/>
      </rPr>
      <t>人次</t>
    </r>
    <r>
      <rPr>
        <sz val="12"/>
        <rFont val="Times New Roman"/>
        <family val="1"/>
      </rPr>
      <t>6</t>
    </r>
    <r>
      <rPr>
        <sz val="12"/>
        <rFont val="標楷體"/>
        <family val="4"/>
        <charset val="136"/>
      </rPr>
      <t>天</t>
    </r>
    <r>
      <rPr>
        <sz val="12"/>
        <rFont val="Times New Roman"/>
        <family val="1"/>
      </rPr>
      <t>160</t>
    </r>
    <r>
      <rPr>
        <sz val="12"/>
        <rFont val="標楷體"/>
        <family val="4"/>
        <charset val="136"/>
      </rPr>
      <t>千元。</t>
    </r>
    <phoneticPr fontId="9" type="noConversion"/>
  </si>
  <si>
    <r>
      <t xml:space="preserve"> (</t>
    </r>
    <r>
      <rPr>
        <sz val="12"/>
        <rFont val="標楷體"/>
        <family val="4"/>
        <charset val="136"/>
      </rPr>
      <t>十二</t>
    </r>
    <r>
      <rPr>
        <sz val="12"/>
        <rFont val="Times New Roman"/>
        <family val="1"/>
      </rPr>
      <t>)</t>
    </r>
    <phoneticPr fontId="9" type="noConversion"/>
  </si>
  <si>
    <r>
      <rPr>
        <sz val="12"/>
        <rFont val="標楷體"/>
        <family val="4"/>
        <charset val="136"/>
      </rPr>
      <t>辦理挪威高壓用電設備原製造廠家實地評鑑</t>
    </r>
    <r>
      <rPr>
        <sz val="12"/>
        <rFont val="Times New Roman"/>
        <family val="1"/>
      </rPr>
      <t>1</t>
    </r>
    <r>
      <rPr>
        <sz val="12"/>
        <rFont val="標楷體"/>
        <family val="4"/>
        <charset val="136"/>
      </rPr>
      <t>人次</t>
    </r>
    <r>
      <rPr>
        <sz val="12"/>
        <rFont val="Times New Roman"/>
        <family val="1"/>
      </rPr>
      <t>8</t>
    </r>
    <r>
      <rPr>
        <sz val="12"/>
        <rFont val="標楷體"/>
        <family val="4"/>
        <charset val="136"/>
      </rPr>
      <t>天</t>
    </r>
    <r>
      <rPr>
        <sz val="12"/>
        <rFont val="Times New Roman"/>
        <family val="1"/>
      </rPr>
      <t>150</t>
    </r>
    <r>
      <rPr>
        <sz val="12"/>
        <rFont val="標楷體"/>
        <family val="4"/>
        <charset val="136"/>
      </rPr>
      <t>千元。</t>
    </r>
    <phoneticPr fontId="9" type="noConversion"/>
  </si>
  <si>
    <r>
      <t xml:space="preserve"> (</t>
    </r>
    <r>
      <rPr>
        <sz val="12"/>
        <rFont val="標楷體"/>
        <family val="4"/>
        <charset val="136"/>
      </rPr>
      <t>十三</t>
    </r>
    <r>
      <rPr>
        <sz val="12"/>
        <rFont val="Times New Roman"/>
        <family val="1"/>
      </rPr>
      <t>)</t>
    </r>
    <phoneticPr fontId="9" type="noConversion"/>
  </si>
  <si>
    <r>
      <rPr>
        <sz val="12"/>
        <rFont val="標楷體"/>
        <family val="4"/>
        <charset val="136"/>
      </rPr>
      <t>歐洲碳封存技術交流及參加</t>
    </r>
    <r>
      <rPr>
        <sz val="12"/>
        <rFont val="Times New Roman"/>
        <family val="1"/>
      </rPr>
      <t xml:space="preserve"> CO GeoNet </t>
    </r>
    <r>
      <rPr>
        <sz val="12"/>
        <rFont val="標楷體"/>
        <family val="4"/>
        <charset val="136"/>
      </rPr>
      <t>開放論壇</t>
    </r>
    <r>
      <rPr>
        <sz val="12"/>
        <rFont val="Times New Roman"/>
        <family val="1"/>
      </rPr>
      <t>1</t>
    </r>
    <r>
      <rPr>
        <sz val="12"/>
        <rFont val="標楷體"/>
        <family val="4"/>
        <charset val="136"/>
      </rPr>
      <t>人次</t>
    </r>
    <r>
      <rPr>
        <sz val="12"/>
        <rFont val="Times New Roman"/>
        <family val="1"/>
      </rPr>
      <t>8</t>
    </r>
    <r>
      <rPr>
        <sz val="12"/>
        <rFont val="標楷體"/>
        <family val="4"/>
        <charset val="136"/>
      </rPr>
      <t>天</t>
    </r>
    <r>
      <rPr>
        <sz val="12"/>
        <rFont val="Times New Roman"/>
        <family val="1"/>
      </rPr>
      <t>200</t>
    </r>
    <r>
      <rPr>
        <sz val="12"/>
        <rFont val="標楷體"/>
        <family val="4"/>
        <charset val="136"/>
      </rPr>
      <t>千元。</t>
    </r>
    <r>
      <rPr>
        <sz val="12"/>
        <rFont val="Times New Roman"/>
        <family val="1"/>
      </rPr>
      <t/>
    </r>
    <phoneticPr fontId="9" type="noConversion"/>
  </si>
  <si>
    <r>
      <t xml:space="preserve"> (</t>
    </r>
    <r>
      <rPr>
        <sz val="12"/>
        <rFont val="標楷體"/>
        <family val="4"/>
        <charset val="136"/>
      </rPr>
      <t>十四</t>
    </r>
    <r>
      <rPr>
        <sz val="12"/>
        <rFont val="Times New Roman"/>
        <family val="1"/>
      </rPr>
      <t>)</t>
    </r>
    <phoneticPr fontId="9" type="noConversion"/>
  </si>
  <si>
    <r>
      <rPr>
        <sz val="12"/>
        <rFont val="標楷體"/>
        <family val="4"/>
        <charset val="136"/>
      </rPr>
      <t>日本</t>
    </r>
    <r>
      <rPr>
        <sz val="12"/>
        <rFont val="Times New Roman"/>
        <family val="1"/>
      </rPr>
      <t>CCS</t>
    </r>
    <r>
      <rPr>
        <sz val="12"/>
        <rFont val="標楷體"/>
        <family val="4"/>
        <charset val="136"/>
      </rPr>
      <t>技術交流、示範計畫參訪與參加</t>
    </r>
    <r>
      <rPr>
        <sz val="12"/>
        <rFont val="Times New Roman"/>
        <family val="1"/>
      </rPr>
      <t>2024</t>
    </r>
    <r>
      <rPr>
        <sz val="12"/>
        <rFont val="標楷體"/>
        <family val="4"/>
        <charset val="136"/>
      </rPr>
      <t>年臺日</t>
    </r>
    <r>
      <rPr>
        <sz val="12"/>
        <rFont val="Times New Roman"/>
        <family val="1"/>
      </rPr>
      <t>CCS</t>
    </r>
    <r>
      <rPr>
        <sz val="12"/>
        <rFont val="標楷體"/>
        <family val="4"/>
        <charset val="136"/>
      </rPr>
      <t>技術交流會議</t>
    </r>
    <r>
      <rPr>
        <sz val="12"/>
        <rFont val="Times New Roman"/>
        <family val="1"/>
      </rPr>
      <t>1</t>
    </r>
    <r>
      <rPr>
        <sz val="12"/>
        <rFont val="標楷體"/>
        <family val="4"/>
        <charset val="136"/>
      </rPr>
      <t>人次</t>
    </r>
    <r>
      <rPr>
        <sz val="12"/>
        <rFont val="Times New Roman"/>
        <family val="1"/>
      </rPr>
      <t>7</t>
    </r>
    <r>
      <rPr>
        <sz val="12"/>
        <rFont val="標楷體"/>
        <family val="4"/>
        <charset val="136"/>
      </rPr>
      <t>天</t>
    </r>
    <r>
      <rPr>
        <sz val="12"/>
        <rFont val="Times New Roman"/>
        <family val="1"/>
      </rPr>
      <t>150</t>
    </r>
    <r>
      <rPr>
        <sz val="12"/>
        <rFont val="標楷體"/>
        <family val="4"/>
        <charset val="136"/>
      </rPr>
      <t>千元。</t>
    </r>
    <r>
      <rPr>
        <sz val="12"/>
        <rFont val="Times New Roman"/>
        <family val="1"/>
      </rPr>
      <t/>
    </r>
    <phoneticPr fontId="9" type="noConversion"/>
  </si>
  <si>
    <r>
      <t xml:space="preserve"> (</t>
    </r>
    <r>
      <rPr>
        <sz val="12"/>
        <rFont val="標楷體"/>
        <family val="4"/>
        <charset val="136"/>
      </rPr>
      <t>十五</t>
    </r>
    <r>
      <rPr>
        <sz val="12"/>
        <rFont val="Times New Roman"/>
        <family val="1"/>
      </rPr>
      <t>)</t>
    </r>
    <phoneticPr fontId="9" type="noConversion"/>
  </si>
  <si>
    <r>
      <rPr>
        <sz val="12"/>
        <rFont val="標楷體"/>
        <family val="4"/>
        <charset val="136"/>
      </rPr>
      <t>加拿大</t>
    </r>
    <r>
      <rPr>
        <sz val="12"/>
        <rFont val="Times New Roman"/>
        <family val="1"/>
      </rPr>
      <t>CCS</t>
    </r>
    <r>
      <rPr>
        <sz val="12"/>
        <rFont val="標楷體"/>
        <family val="4"/>
        <charset val="136"/>
      </rPr>
      <t>技術交流、示範計畫參訪及參加第</t>
    </r>
    <r>
      <rPr>
        <sz val="12"/>
        <rFont val="Times New Roman"/>
        <family val="1"/>
      </rPr>
      <t>17</t>
    </r>
    <r>
      <rPr>
        <sz val="12"/>
        <rFont val="標楷體"/>
        <family val="4"/>
        <charset val="136"/>
      </rPr>
      <t>屆溫室氣體控制技術國際研討會</t>
    </r>
    <r>
      <rPr>
        <sz val="12"/>
        <rFont val="Times New Roman"/>
        <family val="1"/>
      </rPr>
      <t>(GHGT-17)1</t>
    </r>
    <r>
      <rPr>
        <sz val="12"/>
        <rFont val="標楷體"/>
        <family val="4"/>
        <charset val="136"/>
      </rPr>
      <t>人次</t>
    </r>
    <r>
      <rPr>
        <sz val="12"/>
        <rFont val="Times New Roman"/>
        <family val="1"/>
      </rPr>
      <t>9</t>
    </r>
    <r>
      <rPr>
        <sz val="12"/>
        <rFont val="標楷體"/>
        <family val="4"/>
        <charset val="136"/>
      </rPr>
      <t>天</t>
    </r>
    <r>
      <rPr>
        <sz val="12"/>
        <rFont val="Times New Roman"/>
        <family val="1"/>
      </rPr>
      <t>200</t>
    </r>
    <r>
      <rPr>
        <sz val="12"/>
        <rFont val="標楷體"/>
        <family val="4"/>
        <charset val="136"/>
      </rPr>
      <t>千元。</t>
    </r>
    <r>
      <rPr>
        <sz val="12"/>
        <rFont val="Times New Roman"/>
        <family val="1"/>
      </rPr>
      <t/>
    </r>
    <phoneticPr fontId="9" type="noConversion"/>
  </si>
  <si>
    <r>
      <t xml:space="preserve"> (</t>
    </r>
    <r>
      <rPr>
        <sz val="12"/>
        <rFont val="標楷體"/>
        <family val="4"/>
        <charset val="136"/>
      </rPr>
      <t>十六</t>
    </r>
    <r>
      <rPr>
        <sz val="12"/>
        <rFont val="Times New Roman"/>
        <family val="1"/>
      </rPr>
      <t>)</t>
    </r>
    <phoneticPr fontId="9" type="noConversion"/>
  </si>
  <si>
    <r>
      <rPr>
        <sz val="12"/>
        <rFont val="標楷體"/>
        <family val="4"/>
        <charset val="136"/>
      </rPr>
      <t>拜會新加坡環境署節能推動局處及相關推動單位，交流能源效率管理政策、措施與推動實務經驗</t>
    </r>
    <r>
      <rPr>
        <sz val="12"/>
        <rFont val="Times New Roman"/>
        <family val="1"/>
      </rPr>
      <t>1</t>
    </r>
    <r>
      <rPr>
        <sz val="12"/>
        <rFont val="標楷體"/>
        <family val="4"/>
        <charset val="136"/>
      </rPr>
      <t>人次</t>
    </r>
    <r>
      <rPr>
        <sz val="12"/>
        <rFont val="Times New Roman"/>
        <family val="1"/>
      </rPr>
      <t>5</t>
    </r>
    <r>
      <rPr>
        <sz val="12"/>
        <rFont val="標楷體"/>
        <family val="4"/>
        <charset val="136"/>
      </rPr>
      <t>天</t>
    </r>
    <r>
      <rPr>
        <sz val="12"/>
        <rFont val="Times New Roman"/>
        <family val="1"/>
      </rPr>
      <t>80</t>
    </r>
    <r>
      <rPr>
        <sz val="12"/>
        <rFont val="標楷體"/>
        <family val="4"/>
        <charset val="136"/>
      </rPr>
      <t>千元。</t>
    </r>
    <phoneticPr fontId="9" type="noConversion"/>
  </si>
  <si>
    <r>
      <t xml:space="preserve">  </t>
    </r>
    <r>
      <rPr>
        <sz val="12"/>
        <rFont val="標楷體"/>
        <family val="4"/>
        <charset val="136"/>
      </rPr>
      <t>　</t>
    </r>
    <r>
      <rPr>
        <sz val="12"/>
        <rFont val="Times New Roman"/>
        <family val="1"/>
      </rPr>
      <t xml:space="preserve"> 3.</t>
    </r>
    <r>
      <rPr>
        <sz val="12"/>
        <rFont val="標楷體"/>
        <family val="4"/>
        <charset val="136"/>
      </rPr>
      <t>印刷裝訂及公
     告費</t>
    </r>
    <phoneticPr fontId="9" type="noConversion"/>
  </si>
  <si>
    <r>
      <rPr>
        <sz val="12"/>
        <rFont val="標楷體"/>
        <family val="4"/>
        <charset val="136"/>
      </rPr>
      <t>印刷及裝訂費</t>
    </r>
    <r>
      <rPr>
        <sz val="12"/>
        <rFont val="Times New Roman"/>
        <family val="1"/>
      </rPr>
      <t>100</t>
    </r>
    <r>
      <rPr>
        <sz val="12"/>
        <rFont val="標楷體"/>
        <family val="4"/>
        <charset val="136"/>
      </rPr>
      <t xml:space="preserve">千元：編輯會議資料、印製各項政策法規及作業手冊等費用。
</t>
    </r>
    <phoneticPr fontId="9" type="noConversion"/>
  </si>
  <si>
    <r>
      <t xml:space="preserve">   </t>
    </r>
    <r>
      <rPr>
        <sz val="12"/>
        <rFont val="標楷體"/>
        <family val="4"/>
        <charset val="136"/>
      </rPr>
      <t>　</t>
    </r>
    <r>
      <rPr>
        <sz val="12"/>
        <rFont val="Times New Roman"/>
        <family val="1"/>
      </rPr>
      <t>4.</t>
    </r>
    <r>
      <rPr>
        <sz val="12"/>
        <rFont val="標楷體"/>
        <family val="4"/>
        <charset val="136"/>
      </rPr>
      <t>修理保養及保
     固費</t>
    </r>
    <phoneticPr fontId="9" type="noConversion"/>
  </si>
  <si>
    <r>
      <rPr>
        <sz val="12"/>
        <rFont val="標楷體"/>
        <family val="4"/>
        <charset val="136"/>
      </rPr>
      <t>雜項設備修護費</t>
    </r>
    <r>
      <rPr>
        <sz val="12"/>
        <rFont val="Times New Roman"/>
        <family val="1"/>
      </rPr>
      <t>50</t>
    </r>
    <r>
      <rPr>
        <sz val="12"/>
        <rFont val="標楷體"/>
        <family val="4"/>
        <charset val="136"/>
      </rPr>
      <t>千元：空調設備清洗及管線維護、維修等費用。</t>
    </r>
    <phoneticPr fontId="9" type="noConversion"/>
  </si>
  <si>
    <r>
      <t xml:space="preserve">   </t>
    </r>
    <r>
      <rPr>
        <sz val="12"/>
        <rFont val="細明體"/>
        <family val="3"/>
        <charset val="136"/>
      </rPr>
      <t>　</t>
    </r>
    <r>
      <rPr>
        <sz val="12"/>
        <rFont val="Times New Roman"/>
        <family val="1"/>
      </rPr>
      <t>5</t>
    </r>
    <r>
      <rPr>
        <sz val="12"/>
        <rFont val="標楷體"/>
        <family val="4"/>
        <charset val="136"/>
      </rPr>
      <t>.一般服務費</t>
    </r>
    <phoneticPr fontId="9" type="noConversion"/>
  </si>
  <si>
    <r>
      <rPr>
        <sz val="12"/>
        <rFont val="標楷體"/>
        <family val="4"/>
        <charset val="136"/>
      </rPr>
      <t>外包費</t>
    </r>
    <r>
      <rPr>
        <sz val="12"/>
        <rFont val="Times New Roman"/>
        <family val="1"/>
      </rPr>
      <t>600</t>
    </r>
    <r>
      <rPr>
        <sz val="12"/>
        <rFont val="標楷體"/>
        <family val="4"/>
        <charset val="136"/>
      </rPr>
      <t>千元：辦理能源資料蒐集、新聞聯絡及發布等業務所需之人力委託外包費</t>
    </r>
    <r>
      <rPr>
        <sz val="12"/>
        <rFont val="Times New Roman"/>
        <family val="1"/>
      </rPr>
      <t>(</t>
    </r>
    <r>
      <rPr>
        <sz val="12"/>
        <rFont val="標楷體"/>
        <family val="4"/>
        <charset val="136"/>
      </rPr>
      <t>勞務承攬進用人力</t>
    </r>
    <r>
      <rPr>
        <sz val="12"/>
        <rFont val="Times New Roman"/>
        <family val="1"/>
      </rPr>
      <t>1</t>
    </r>
    <r>
      <rPr>
        <sz val="12"/>
        <rFont val="標楷體"/>
        <family val="4"/>
        <charset val="136"/>
      </rPr>
      <t>人</t>
    </r>
    <r>
      <rPr>
        <sz val="12"/>
        <rFont val="Times New Roman"/>
        <family val="1"/>
      </rPr>
      <t>)</t>
    </r>
    <r>
      <rPr>
        <sz val="12"/>
        <rFont val="標楷體"/>
        <family val="4"/>
        <charset val="136"/>
      </rPr>
      <t>。</t>
    </r>
    <phoneticPr fontId="9" type="noConversion"/>
  </si>
  <si>
    <r>
      <t xml:space="preserve">   </t>
    </r>
    <r>
      <rPr>
        <sz val="12"/>
        <rFont val="標楷體"/>
        <family val="4"/>
        <charset val="136"/>
      </rPr>
      <t>　</t>
    </r>
    <r>
      <rPr>
        <sz val="12"/>
        <rFont val="Times New Roman"/>
        <family val="1"/>
      </rPr>
      <t>6.</t>
    </r>
    <r>
      <rPr>
        <sz val="12"/>
        <rFont val="標楷體"/>
        <family val="4"/>
        <charset val="136"/>
      </rPr>
      <t>專業服務費</t>
    </r>
    <phoneticPr fontId="9" type="noConversion"/>
  </si>
  <si>
    <r>
      <rPr>
        <sz val="12"/>
        <rFont val="標楷體"/>
        <family val="4"/>
        <charset val="136"/>
      </rPr>
      <t>一、</t>
    </r>
  </si>
  <si>
    <r>
      <rPr>
        <sz val="12"/>
        <rFont val="標楷體"/>
        <family val="4"/>
        <charset val="136"/>
      </rPr>
      <t>講課鐘點、稿費、出席審查及查詢費</t>
    </r>
    <r>
      <rPr>
        <sz val="12"/>
        <rFont val="Times New Roman"/>
        <family val="1"/>
      </rPr>
      <t>382</t>
    </r>
    <r>
      <rPr>
        <sz val="12"/>
        <rFont val="標楷體"/>
        <family val="4"/>
        <charset val="136"/>
      </rPr>
      <t>千元。</t>
    </r>
    <phoneticPr fontId="9" type="noConversion"/>
  </si>
  <si>
    <r>
      <rPr>
        <sz val="12"/>
        <rFont val="標楷體"/>
        <family val="4"/>
        <charset val="136"/>
      </rPr>
      <t>二、</t>
    </r>
  </si>
  <si>
    <r>
      <rPr>
        <sz val="12"/>
        <rFont val="標楷體"/>
        <family val="4"/>
        <charset val="136"/>
      </rPr>
      <t>委託調查研究費</t>
    </r>
    <r>
      <rPr>
        <sz val="12"/>
        <rFont val="Times New Roman"/>
        <family val="1"/>
      </rPr>
      <t>938,671</t>
    </r>
    <r>
      <rPr>
        <sz val="12"/>
        <rFont val="標楷體"/>
        <family val="4"/>
        <charset val="136"/>
      </rPr>
      <t>千元：</t>
    </r>
    <phoneticPr fontId="9" type="noConversion"/>
  </si>
  <si>
    <r>
      <t xml:space="preserve"> (</t>
    </r>
    <r>
      <rPr>
        <sz val="12"/>
        <rFont val="標楷體"/>
        <family val="4"/>
        <charset val="136"/>
      </rPr>
      <t>一)</t>
    </r>
    <phoneticPr fontId="9" type="noConversion"/>
  </si>
  <si>
    <r>
      <rPr>
        <sz val="12"/>
        <rFont val="標楷體"/>
        <family val="4"/>
        <charset val="136"/>
      </rPr>
      <t>科技計畫</t>
    </r>
    <r>
      <rPr>
        <sz val="12"/>
        <rFont val="Times New Roman"/>
        <family val="1"/>
      </rPr>
      <t>866,949</t>
    </r>
    <r>
      <rPr>
        <sz val="12"/>
        <rFont val="標楷體"/>
        <family val="4"/>
        <charset val="136"/>
      </rPr>
      <t>千元：</t>
    </r>
    <phoneticPr fontId="9" type="noConversion"/>
  </si>
  <si>
    <t xml:space="preserve">  1.</t>
    <phoneticPr fontId="9" type="noConversion"/>
  </si>
  <si>
    <r>
      <rPr>
        <sz val="12"/>
        <rFont val="標楷體"/>
        <family val="4"/>
        <charset val="136"/>
      </rPr>
      <t>能源效率管理與節能技術推廣輔導</t>
    </r>
    <r>
      <rPr>
        <sz val="12"/>
        <rFont val="Times New Roman"/>
        <family val="1"/>
      </rPr>
      <t>866,949</t>
    </r>
    <r>
      <rPr>
        <sz val="12"/>
        <rFont val="標楷體"/>
        <family val="4"/>
        <charset val="136"/>
      </rPr>
      <t>千元：</t>
    </r>
    <phoneticPr fontId="9" type="noConversion"/>
  </si>
  <si>
    <t xml:space="preserve">    (1)</t>
    <phoneticPr fontId="9" type="noConversion"/>
  </si>
  <si>
    <r>
      <rPr>
        <sz val="12"/>
        <rFont val="標楷體"/>
        <family val="4"/>
        <charset val="136"/>
      </rPr>
      <t>工業部門能源查核與效率管理</t>
    </r>
    <r>
      <rPr>
        <sz val="12"/>
        <rFont val="Times New Roman"/>
        <family val="1"/>
      </rPr>
      <t>81,970</t>
    </r>
    <r>
      <rPr>
        <sz val="12"/>
        <rFont val="標楷體"/>
        <family val="4"/>
        <charset val="136"/>
      </rPr>
      <t>千元。</t>
    </r>
    <phoneticPr fontId="9" type="noConversion"/>
  </si>
  <si>
    <t xml:space="preserve">    (2)</t>
    <phoneticPr fontId="9" type="noConversion"/>
  </si>
  <si>
    <r>
      <rPr>
        <sz val="12"/>
        <rFont val="標楷體"/>
        <family val="4"/>
        <charset val="136"/>
      </rPr>
      <t>服務業能源查核與能源管理輔導推廣</t>
    </r>
    <r>
      <rPr>
        <sz val="12"/>
        <rFont val="Times New Roman"/>
        <family val="1"/>
      </rPr>
      <t>81,790</t>
    </r>
    <r>
      <rPr>
        <sz val="12"/>
        <rFont val="標楷體"/>
        <family val="4"/>
        <charset val="136"/>
      </rPr>
      <t>千元。</t>
    </r>
    <phoneticPr fontId="9" type="noConversion"/>
  </si>
  <si>
    <t xml:space="preserve">    (3)</t>
    <phoneticPr fontId="9" type="noConversion"/>
  </si>
  <si>
    <r>
      <rPr>
        <sz val="12"/>
        <rFont val="標楷體"/>
        <family val="4"/>
        <charset val="136"/>
      </rPr>
      <t>公部門用電效率管理</t>
    </r>
    <r>
      <rPr>
        <sz val="12"/>
        <rFont val="Times New Roman"/>
        <family val="1"/>
      </rPr>
      <t>34,800</t>
    </r>
    <r>
      <rPr>
        <sz val="12"/>
        <rFont val="標楷體"/>
        <family val="4"/>
        <charset val="136"/>
      </rPr>
      <t>千元。</t>
    </r>
    <phoneticPr fontId="9" type="noConversion"/>
  </si>
  <si>
    <t xml:space="preserve">    (4)</t>
    <phoneticPr fontId="9" type="noConversion"/>
  </si>
  <si>
    <r>
      <rPr>
        <sz val="12"/>
        <rFont val="標楷體"/>
        <family val="4"/>
        <charset val="136"/>
      </rPr>
      <t>能源技術服務產業精進輔導</t>
    </r>
    <r>
      <rPr>
        <sz val="12"/>
        <rFont val="Times New Roman"/>
        <family val="1"/>
      </rPr>
      <t>44,900</t>
    </r>
    <r>
      <rPr>
        <sz val="12"/>
        <rFont val="標楷體"/>
        <family val="4"/>
        <charset val="136"/>
      </rPr>
      <t>千元。</t>
    </r>
    <phoneticPr fontId="9" type="noConversion"/>
  </si>
  <si>
    <t xml:space="preserve">    (5)</t>
    <phoneticPr fontId="9" type="noConversion"/>
  </si>
  <si>
    <r>
      <rPr>
        <sz val="12"/>
        <rFont val="標楷體"/>
        <family val="4"/>
        <charset val="136"/>
      </rPr>
      <t>車輛能源效率管理策略執行與基準研究</t>
    </r>
    <r>
      <rPr>
        <sz val="12"/>
        <rFont val="Times New Roman"/>
        <family val="1"/>
      </rPr>
      <t>29,800</t>
    </r>
    <r>
      <rPr>
        <sz val="12"/>
        <rFont val="標楷體"/>
        <family val="4"/>
        <charset val="136"/>
      </rPr>
      <t>千元。</t>
    </r>
    <phoneticPr fontId="9" type="noConversion"/>
  </si>
  <si>
    <t xml:space="preserve">    (6)</t>
    <phoneticPr fontId="9" type="noConversion"/>
  </si>
  <si>
    <r>
      <rPr>
        <sz val="12"/>
        <rFont val="標楷體"/>
        <family val="4"/>
        <charset val="136"/>
      </rPr>
      <t>使用能源設備及器具效率管理政策推動與決策支援研究</t>
    </r>
    <r>
      <rPr>
        <sz val="12"/>
        <rFont val="Times New Roman"/>
        <family val="1"/>
      </rPr>
      <t>88,615</t>
    </r>
    <r>
      <rPr>
        <sz val="12"/>
        <rFont val="標楷體"/>
        <family val="4"/>
        <charset val="136"/>
      </rPr>
      <t>千元。</t>
    </r>
    <phoneticPr fontId="9" type="noConversion"/>
  </si>
  <si>
    <t xml:space="preserve">    (7)</t>
    <phoneticPr fontId="9" type="noConversion"/>
  </si>
  <si>
    <r>
      <rPr>
        <sz val="12"/>
        <rFont val="標楷體"/>
        <family val="4"/>
        <charset val="136"/>
      </rPr>
      <t>重型車輛能源效率提升研究與輔導推廣</t>
    </r>
    <r>
      <rPr>
        <sz val="12"/>
        <rFont val="Times New Roman"/>
        <family val="1"/>
      </rPr>
      <t>20,000</t>
    </r>
    <r>
      <rPr>
        <sz val="12"/>
        <rFont val="標楷體"/>
        <family val="4"/>
        <charset val="136"/>
      </rPr>
      <t>千元。</t>
    </r>
    <r>
      <rPr>
        <sz val="12"/>
        <rFont val="Times New Roman"/>
        <family val="1"/>
      </rPr>
      <t xml:space="preserve">         </t>
    </r>
    <phoneticPr fontId="9" type="noConversion"/>
  </si>
  <si>
    <t xml:space="preserve">    (8)</t>
    <phoneticPr fontId="9" type="noConversion"/>
  </si>
  <si>
    <r>
      <rPr>
        <sz val="12"/>
        <rFont val="標楷體"/>
        <family val="4"/>
        <charset val="136"/>
      </rPr>
      <t>馬達動力機械效率管理政策執行與基準訂定研究</t>
    </r>
    <r>
      <rPr>
        <sz val="12"/>
        <rFont val="Times New Roman"/>
        <family val="1"/>
      </rPr>
      <t>82,940</t>
    </r>
    <r>
      <rPr>
        <sz val="12"/>
        <rFont val="標楷體"/>
        <family val="4"/>
        <charset val="136"/>
      </rPr>
      <t>千元。</t>
    </r>
    <r>
      <rPr>
        <sz val="12"/>
        <rFont val="Times New Roman"/>
        <family val="1"/>
      </rPr>
      <t xml:space="preserve">         </t>
    </r>
    <phoneticPr fontId="9" type="noConversion"/>
  </si>
  <si>
    <t xml:space="preserve">    (9)</t>
    <phoneticPr fontId="9" type="noConversion"/>
  </si>
  <si>
    <r>
      <rPr>
        <sz val="12"/>
        <rFont val="標楷體"/>
        <family val="4"/>
        <charset val="136"/>
      </rPr>
      <t>節約能源政策及技術策略規劃</t>
    </r>
    <r>
      <rPr>
        <sz val="12"/>
        <rFont val="Times New Roman"/>
        <family val="1"/>
      </rPr>
      <t>45,000</t>
    </r>
    <r>
      <rPr>
        <sz val="12"/>
        <rFont val="標楷體"/>
        <family val="4"/>
        <charset val="136"/>
      </rPr>
      <t>千元。</t>
    </r>
    <r>
      <rPr>
        <sz val="12"/>
        <rFont val="Times New Roman"/>
        <family val="1"/>
      </rPr>
      <t xml:space="preserve">         </t>
    </r>
    <phoneticPr fontId="9" type="noConversion"/>
  </si>
  <si>
    <t xml:space="preserve">   (10)</t>
    <phoneticPr fontId="9" type="noConversion"/>
  </si>
  <si>
    <r>
      <rPr>
        <sz val="12"/>
        <rFont val="標楷體"/>
        <family val="4"/>
        <charset val="136"/>
      </rPr>
      <t>節能環境營造與社會溝通策略研究</t>
    </r>
    <r>
      <rPr>
        <sz val="12"/>
        <rFont val="Times New Roman"/>
        <family val="1"/>
      </rPr>
      <t>69,200</t>
    </r>
    <r>
      <rPr>
        <sz val="12"/>
        <rFont val="標楷體"/>
        <family val="4"/>
        <charset val="136"/>
      </rPr>
      <t>千元。</t>
    </r>
    <r>
      <rPr>
        <sz val="12"/>
        <rFont val="Times New Roman"/>
        <family val="1"/>
      </rPr>
      <t xml:space="preserve">         </t>
    </r>
    <phoneticPr fontId="9" type="noConversion"/>
  </si>
  <si>
    <t xml:space="preserve">   (11)</t>
    <phoneticPr fontId="9" type="noConversion"/>
  </si>
  <si>
    <r>
      <rPr>
        <sz val="12"/>
        <rFont val="標楷體"/>
        <family val="4"/>
        <charset val="136"/>
      </rPr>
      <t>中小能源用戶節能服務與推廣</t>
    </r>
    <r>
      <rPr>
        <sz val="12"/>
        <rFont val="Times New Roman"/>
        <family val="1"/>
      </rPr>
      <t>40,685</t>
    </r>
    <r>
      <rPr>
        <sz val="12"/>
        <rFont val="標楷體"/>
        <family val="4"/>
        <charset val="136"/>
      </rPr>
      <t>千元。</t>
    </r>
    <phoneticPr fontId="9" type="noConversion"/>
  </si>
  <si>
    <t xml:space="preserve">   (12)</t>
    <phoneticPr fontId="9" type="noConversion"/>
  </si>
  <si>
    <r>
      <rPr>
        <sz val="12"/>
        <rFont val="標楷體"/>
        <family val="4"/>
        <charset val="136"/>
      </rPr>
      <t>冰水主機能源效率基準管理與推動</t>
    </r>
    <r>
      <rPr>
        <sz val="12"/>
        <rFont val="Times New Roman"/>
        <family val="1"/>
      </rPr>
      <t>34,619</t>
    </r>
    <r>
      <rPr>
        <sz val="12"/>
        <rFont val="標楷體"/>
        <family val="4"/>
        <charset val="136"/>
      </rPr>
      <t>千元</t>
    </r>
    <r>
      <rPr>
        <sz val="12"/>
        <rFont val="細明體"/>
        <family val="3"/>
        <charset val="136"/>
      </rPr>
      <t>。</t>
    </r>
    <phoneticPr fontId="9" type="noConversion"/>
  </si>
  <si>
    <t xml:space="preserve">   (13)</t>
    <phoneticPr fontId="9" type="noConversion"/>
  </si>
  <si>
    <r>
      <rPr>
        <sz val="12"/>
        <rFont val="標楷體"/>
        <family val="4"/>
        <charset val="136"/>
      </rPr>
      <t>近零耗能建築示範應用</t>
    </r>
    <r>
      <rPr>
        <sz val="12"/>
        <rFont val="Times New Roman"/>
        <family val="1"/>
      </rPr>
      <t>9,400</t>
    </r>
    <r>
      <rPr>
        <sz val="12"/>
        <rFont val="標楷體"/>
        <family val="4"/>
        <charset val="136"/>
      </rPr>
      <t>千元</t>
    </r>
    <r>
      <rPr>
        <sz val="12"/>
        <rFont val="細明體"/>
        <family val="3"/>
        <charset val="136"/>
      </rPr>
      <t>。</t>
    </r>
    <phoneticPr fontId="9" type="noConversion"/>
  </si>
  <si>
    <t xml:space="preserve">   (14)</t>
    <phoneticPr fontId="9" type="noConversion"/>
  </si>
  <si>
    <r>
      <rPr>
        <sz val="12"/>
        <rFont val="標楷體"/>
        <family val="4"/>
        <charset val="136"/>
      </rPr>
      <t>國家總體能源政策發展規劃及決策支援能量建構</t>
    </r>
    <r>
      <rPr>
        <sz val="12"/>
        <rFont val="Times New Roman"/>
        <family val="1"/>
      </rPr>
      <t>39,880</t>
    </r>
    <r>
      <rPr>
        <sz val="12"/>
        <rFont val="標楷體"/>
        <family val="4"/>
        <charset val="136"/>
      </rPr>
      <t>千元</t>
    </r>
    <r>
      <rPr>
        <sz val="12"/>
        <rFont val="細明體"/>
        <family val="3"/>
        <charset val="136"/>
      </rPr>
      <t>。</t>
    </r>
    <phoneticPr fontId="9" type="noConversion"/>
  </si>
  <si>
    <t xml:space="preserve">   (15)</t>
    <phoneticPr fontId="9" type="noConversion"/>
  </si>
  <si>
    <r>
      <rPr>
        <sz val="12"/>
        <rFont val="標楷體"/>
        <family val="4"/>
        <charset val="136"/>
      </rPr>
      <t>我國能源部門淨零推動計畫</t>
    </r>
    <r>
      <rPr>
        <sz val="12"/>
        <rFont val="Times New Roman"/>
        <family val="1"/>
      </rPr>
      <t>44,000</t>
    </r>
    <r>
      <rPr>
        <sz val="12"/>
        <rFont val="標楷體"/>
        <family val="4"/>
        <charset val="136"/>
      </rPr>
      <t>千元</t>
    </r>
    <r>
      <rPr>
        <sz val="12"/>
        <rFont val="細明體"/>
        <family val="3"/>
        <charset val="136"/>
      </rPr>
      <t>。</t>
    </r>
    <phoneticPr fontId="9" type="noConversion"/>
  </si>
  <si>
    <t xml:space="preserve">   (16)</t>
    <phoneticPr fontId="9" type="noConversion"/>
  </si>
  <si>
    <r>
      <rPr>
        <sz val="12"/>
        <rFont val="標楷體"/>
        <family val="4"/>
        <charset val="136"/>
      </rPr>
      <t>能源先期管理制度執行、查核與研究</t>
    </r>
    <r>
      <rPr>
        <sz val="12"/>
        <rFont val="Times New Roman"/>
        <family val="1"/>
      </rPr>
      <t>17,000</t>
    </r>
    <r>
      <rPr>
        <sz val="12"/>
        <rFont val="標楷體"/>
        <family val="4"/>
        <charset val="136"/>
      </rPr>
      <t>千元</t>
    </r>
    <r>
      <rPr>
        <sz val="12"/>
        <rFont val="細明體"/>
        <family val="3"/>
        <charset val="136"/>
      </rPr>
      <t>。</t>
    </r>
    <phoneticPr fontId="9" type="noConversion"/>
  </si>
  <si>
    <t xml:space="preserve">   (17)</t>
    <phoneticPr fontId="9" type="noConversion"/>
  </si>
  <si>
    <r>
      <rPr>
        <sz val="12"/>
        <rFont val="標楷體"/>
        <family val="4"/>
        <charset val="136"/>
      </rPr>
      <t>能源部門因應氣候變遷調適管理機制推動</t>
    </r>
    <r>
      <rPr>
        <sz val="12"/>
        <rFont val="Times New Roman"/>
        <family val="1"/>
      </rPr>
      <t>24,500</t>
    </r>
    <r>
      <rPr>
        <sz val="12"/>
        <rFont val="標楷體"/>
        <family val="4"/>
        <charset val="136"/>
      </rPr>
      <t>千元。</t>
    </r>
    <phoneticPr fontId="9" type="noConversion"/>
  </si>
  <si>
    <t xml:space="preserve">   (18)</t>
    <phoneticPr fontId="9" type="noConversion"/>
  </si>
  <si>
    <r>
      <rPr>
        <sz val="12"/>
        <rFont val="標楷體"/>
        <family val="4"/>
        <charset val="136"/>
      </rPr>
      <t>能源經濟模型維護與策略模擬評估</t>
    </r>
    <r>
      <rPr>
        <sz val="12"/>
        <rFont val="Times New Roman"/>
        <family val="1"/>
      </rPr>
      <t>20,000</t>
    </r>
    <r>
      <rPr>
        <sz val="12"/>
        <rFont val="標楷體"/>
        <family val="4"/>
        <charset val="136"/>
      </rPr>
      <t>千元。</t>
    </r>
    <phoneticPr fontId="9" type="noConversion"/>
  </si>
  <si>
    <t xml:space="preserve">   (19)</t>
    <phoneticPr fontId="9" type="noConversion"/>
  </si>
  <si>
    <r>
      <rPr>
        <sz val="12"/>
        <rFont val="標楷體"/>
        <family val="4"/>
        <charset val="136"/>
      </rPr>
      <t>能源發展綱領與能源相關法規研析推動支援</t>
    </r>
    <r>
      <rPr>
        <sz val="12"/>
        <rFont val="Times New Roman"/>
        <family val="1"/>
      </rPr>
      <t>25,000</t>
    </r>
    <r>
      <rPr>
        <sz val="12"/>
        <rFont val="標楷體"/>
        <family val="4"/>
        <charset val="136"/>
      </rPr>
      <t>千元。</t>
    </r>
    <phoneticPr fontId="9" type="noConversion"/>
  </si>
  <si>
    <t xml:space="preserve">   (20)</t>
    <phoneticPr fontId="9" type="noConversion"/>
  </si>
  <si>
    <r>
      <rPr>
        <sz val="12"/>
        <rFont val="標楷體"/>
        <family val="4"/>
        <charset val="136"/>
      </rPr>
      <t>能源統計機制強化與資訊服務功能支援</t>
    </r>
    <r>
      <rPr>
        <sz val="12"/>
        <rFont val="Times New Roman"/>
        <family val="1"/>
      </rPr>
      <t>32,850</t>
    </r>
    <r>
      <rPr>
        <sz val="12"/>
        <rFont val="標楷體"/>
        <family val="4"/>
        <charset val="136"/>
      </rPr>
      <t>千元。</t>
    </r>
    <phoneticPr fontId="9" type="noConversion"/>
  </si>
  <si>
    <r>
      <t xml:space="preserve"> (</t>
    </r>
    <r>
      <rPr>
        <sz val="12"/>
        <rFont val="標楷體"/>
        <family val="4"/>
        <charset val="136"/>
      </rPr>
      <t>二)</t>
    </r>
    <phoneticPr fontId="9" type="noConversion"/>
  </si>
  <si>
    <r>
      <rPr>
        <sz val="12"/>
        <rFont val="標楷體"/>
        <family val="4"/>
        <charset val="136"/>
      </rPr>
      <t>非科技計畫</t>
    </r>
    <r>
      <rPr>
        <sz val="12"/>
        <rFont val="Times New Roman"/>
        <family val="1"/>
      </rPr>
      <t>71,722</t>
    </r>
    <r>
      <rPr>
        <sz val="12"/>
        <rFont val="標楷體"/>
        <family val="4"/>
        <charset val="136"/>
      </rPr>
      <t>千元：</t>
    </r>
    <phoneticPr fontId="9" type="noConversion"/>
  </si>
  <si>
    <r>
      <rPr>
        <sz val="12"/>
        <rFont val="標楷體"/>
        <family val="4"/>
        <charset val="136"/>
      </rPr>
      <t>能源研究成果推動</t>
    </r>
    <r>
      <rPr>
        <sz val="12"/>
        <rFont val="Times New Roman"/>
        <family val="1"/>
      </rPr>
      <t>12,500</t>
    </r>
    <r>
      <rPr>
        <sz val="12"/>
        <rFont val="標楷體"/>
        <family val="4"/>
        <charset val="136"/>
      </rPr>
      <t>千元：</t>
    </r>
    <phoneticPr fontId="9" type="noConversion"/>
  </si>
  <si>
    <r>
      <rPr>
        <sz val="12"/>
        <rFont val="標楷體"/>
        <family val="4"/>
        <charset val="136"/>
      </rPr>
      <t>國際能源談判決策支援能量建構</t>
    </r>
    <r>
      <rPr>
        <sz val="12"/>
        <rFont val="Times New Roman"/>
        <family val="1"/>
      </rPr>
      <t>12,500</t>
    </r>
    <r>
      <rPr>
        <sz val="12"/>
        <rFont val="標楷體"/>
        <family val="4"/>
        <charset val="136"/>
      </rPr>
      <t>千元。</t>
    </r>
    <phoneticPr fontId="9" type="noConversion"/>
  </si>
  <si>
    <t xml:space="preserve">  2.</t>
    <phoneticPr fontId="9" type="noConversion"/>
  </si>
  <si>
    <r>
      <rPr>
        <sz val="12"/>
        <rFont val="標楷體"/>
        <family val="4"/>
        <charset val="136"/>
      </rPr>
      <t>電業發展推動與管理</t>
    </r>
    <r>
      <rPr>
        <sz val="12"/>
        <rFont val="Times New Roman"/>
        <family val="1"/>
      </rPr>
      <t>59,222</t>
    </r>
    <r>
      <rPr>
        <sz val="12"/>
        <rFont val="標楷體"/>
        <family val="4"/>
        <charset val="136"/>
      </rPr>
      <t>千元：</t>
    </r>
    <phoneticPr fontId="9" type="noConversion"/>
  </si>
  <si>
    <r>
      <rPr>
        <sz val="12"/>
        <rFont val="標楷體"/>
        <family val="4"/>
        <charset val="136"/>
      </rPr>
      <t>電力設備技術發展及管理制度研析計畫</t>
    </r>
    <r>
      <rPr>
        <sz val="12"/>
        <rFont val="Times New Roman"/>
        <family val="1"/>
      </rPr>
      <t>9,940</t>
    </r>
    <r>
      <rPr>
        <sz val="12"/>
        <rFont val="標楷體"/>
        <family val="4"/>
        <charset val="136"/>
      </rPr>
      <t>千元。</t>
    </r>
    <phoneticPr fontId="9" type="noConversion"/>
  </si>
  <si>
    <r>
      <rPr>
        <sz val="12"/>
        <rFont val="標楷體"/>
        <family val="4"/>
        <charset val="136"/>
      </rPr>
      <t>電力穩定供應策略研擬及管理</t>
    </r>
    <r>
      <rPr>
        <sz val="12"/>
        <rFont val="Times New Roman"/>
        <family val="1"/>
      </rPr>
      <t>21,282</t>
    </r>
    <r>
      <rPr>
        <sz val="12"/>
        <rFont val="標楷體"/>
        <family val="4"/>
        <charset val="136"/>
      </rPr>
      <t>千元。</t>
    </r>
    <phoneticPr fontId="9" type="noConversion"/>
  </si>
  <si>
    <r>
      <rPr>
        <sz val="12"/>
        <rFont val="標楷體"/>
        <family val="4"/>
        <charset val="136"/>
      </rPr>
      <t>因應再生能源發展之多元需量反應精進策略研析</t>
    </r>
    <r>
      <rPr>
        <sz val="12"/>
        <rFont val="Times New Roman"/>
        <family val="1"/>
      </rPr>
      <t>8,000</t>
    </r>
    <r>
      <rPr>
        <sz val="12"/>
        <rFont val="標楷體"/>
        <family val="4"/>
        <charset val="136"/>
      </rPr>
      <t>千元。</t>
    </r>
    <phoneticPr fontId="9" type="noConversion"/>
  </si>
  <si>
    <r>
      <rPr>
        <sz val="12"/>
        <rFont val="標楷體"/>
        <family val="4"/>
        <charset val="136"/>
      </rPr>
      <t>發電業減碳政策及發展路徑規劃</t>
    </r>
    <r>
      <rPr>
        <sz val="12"/>
        <rFont val="Times New Roman"/>
        <family val="1"/>
      </rPr>
      <t>20,000</t>
    </r>
    <r>
      <rPr>
        <sz val="12"/>
        <rFont val="標楷體"/>
        <family val="4"/>
        <charset val="136"/>
      </rPr>
      <t>千元。</t>
    </r>
    <phoneticPr fontId="9" type="noConversion"/>
  </si>
  <si>
    <t>三、</t>
    <phoneticPr fontId="9" type="noConversion"/>
  </si>
  <si>
    <r>
      <rPr>
        <sz val="12"/>
        <rFont val="標楷體"/>
        <family val="4"/>
        <charset val="136"/>
      </rPr>
      <t>電腦軟體服務費</t>
    </r>
    <r>
      <rPr>
        <sz val="12"/>
        <rFont val="Times New Roman"/>
        <family val="1"/>
      </rPr>
      <t>24,200</t>
    </r>
    <r>
      <rPr>
        <sz val="12"/>
        <rFont val="標楷體"/>
        <family val="4"/>
        <charset val="136"/>
      </rPr>
      <t>千元</t>
    </r>
    <r>
      <rPr>
        <sz val="12"/>
        <rFont val="Times New Roman"/>
        <family val="1"/>
      </rPr>
      <t>(</t>
    </r>
    <r>
      <rPr>
        <sz val="12"/>
        <rFont val="標楷體"/>
        <family val="4"/>
        <charset val="136"/>
      </rPr>
      <t>非科技計畫</t>
    </r>
    <r>
      <rPr>
        <sz val="12"/>
        <rFont val="Times New Roman"/>
        <family val="1"/>
      </rPr>
      <t>)</t>
    </r>
    <r>
      <rPr>
        <sz val="12"/>
        <rFont val="標楷體"/>
        <family val="4"/>
        <charset val="136"/>
      </rPr>
      <t>：</t>
    </r>
    <phoneticPr fontId="9" type="noConversion"/>
  </si>
  <si>
    <r>
      <rPr>
        <sz val="12"/>
        <rFont val="標楷體"/>
        <family val="4"/>
        <charset val="136"/>
      </rPr>
      <t>能源研究成果推動</t>
    </r>
    <r>
      <rPr>
        <sz val="12"/>
        <rFont val="Times New Roman"/>
        <family val="1"/>
      </rPr>
      <t>17,500</t>
    </r>
    <r>
      <rPr>
        <sz val="12"/>
        <rFont val="標楷體"/>
        <family val="4"/>
        <charset val="136"/>
      </rPr>
      <t>千元：</t>
    </r>
    <phoneticPr fontId="9" type="noConversion"/>
  </si>
  <si>
    <r>
      <rPr>
        <sz val="12"/>
        <rFont val="標楷體"/>
        <family val="4"/>
        <charset val="136"/>
      </rPr>
      <t>能源業務推動及管理輔助</t>
    </r>
    <r>
      <rPr>
        <sz val="12"/>
        <rFont val="Times New Roman"/>
        <family val="1"/>
      </rPr>
      <t>17,500</t>
    </r>
    <r>
      <rPr>
        <sz val="12"/>
        <rFont val="標楷體"/>
        <family val="4"/>
        <charset val="136"/>
      </rPr>
      <t>千元。</t>
    </r>
    <phoneticPr fontId="9" type="noConversion"/>
  </si>
  <si>
    <r>
      <rPr>
        <sz val="12"/>
        <rFont val="標楷體"/>
        <family val="4"/>
        <charset val="136"/>
      </rPr>
      <t>電業發展推動與管理</t>
    </r>
    <r>
      <rPr>
        <sz val="12"/>
        <rFont val="Times New Roman"/>
        <family val="1"/>
      </rPr>
      <t>6,700</t>
    </r>
    <r>
      <rPr>
        <sz val="12"/>
        <rFont val="標楷體"/>
        <family val="4"/>
        <charset val="136"/>
      </rPr>
      <t>千元：</t>
    </r>
    <phoneticPr fontId="9" type="noConversion"/>
  </si>
  <si>
    <r>
      <rPr>
        <sz val="12"/>
        <rFont val="標楷體"/>
        <family val="4"/>
        <charset val="136"/>
      </rPr>
      <t>電力工程行業管理制度及資訊系統研析計畫</t>
    </r>
    <r>
      <rPr>
        <sz val="12"/>
        <rFont val="Times New Roman"/>
        <family val="1"/>
      </rPr>
      <t>6,700</t>
    </r>
    <r>
      <rPr>
        <sz val="12"/>
        <rFont val="標楷體"/>
        <family val="4"/>
        <charset val="136"/>
      </rPr>
      <t>千元。</t>
    </r>
    <phoneticPr fontId="9" type="noConversion"/>
  </si>
  <si>
    <t>四、</t>
    <phoneticPr fontId="9" type="noConversion"/>
  </si>
  <si>
    <r>
      <rPr>
        <sz val="12"/>
        <rFont val="標楷體"/>
        <family val="4"/>
        <charset val="136"/>
      </rPr>
      <t>其他專業服務費</t>
    </r>
    <r>
      <rPr>
        <sz val="12"/>
        <rFont val="Times New Roman"/>
        <family val="1"/>
      </rPr>
      <t>244,055</t>
    </r>
    <r>
      <rPr>
        <sz val="12"/>
        <rFont val="標楷體"/>
        <family val="4"/>
        <charset val="136"/>
      </rPr>
      <t>千元(非科技計畫)：</t>
    </r>
    <phoneticPr fontId="9" type="noConversion"/>
  </si>
  <si>
    <r>
      <rPr>
        <sz val="12"/>
        <rFont val="標楷體"/>
        <family val="4"/>
        <charset val="136"/>
      </rPr>
      <t>能源研究成果推動</t>
    </r>
    <r>
      <rPr>
        <sz val="12"/>
        <rFont val="Times New Roman"/>
        <family val="1"/>
      </rPr>
      <t>58,225</t>
    </r>
    <r>
      <rPr>
        <sz val="12"/>
        <rFont val="標楷體"/>
        <family val="4"/>
        <charset val="136"/>
      </rPr>
      <t>千元：</t>
    </r>
    <phoneticPr fontId="9" type="noConversion"/>
  </si>
  <si>
    <r>
      <rPr>
        <sz val="12"/>
        <rFont val="標楷體"/>
        <family val="4"/>
        <charset val="136"/>
      </rPr>
      <t>能源領域安全管理推動</t>
    </r>
    <r>
      <rPr>
        <sz val="12"/>
        <rFont val="Times New Roman"/>
        <family val="1"/>
      </rPr>
      <t>18,500</t>
    </r>
    <r>
      <rPr>
        <sz val="12"/>
        <rFont val="標楷體"/>
        <family val="4"/>
        <charset val="136"/>
      </rPr>
      <t>千元。</t>
    </r>
    <phoneticPr fontId="9" type="noConversion"/>
  </si>
  <si>
    <r>
      <rPr>
        <sz val="12"/>
        <rFont val="標楷體"/>
        <family val="4"/>
        <charset val="136"/>
      </rPr>
      <t>能源服務平台與設備維護</t>
    </r>
    <r>
      <rPr>
        <sz val="12"/>
        <rFont val="Times New Roman"/>
        <family val="1"/>
      </rPr>
      <t>10,625</t>
    </r>
    <r>
      <rPr>
        <sz val="12"/>
        <rFont val="標楷體"/>
        <family val="4"/>
        <charset val="136"/>
      </rPr>
      <t>千元。</t>
    </r>
    <phoneticPr fontId="9" type="noConversion"/>
  </si>
  <si>
    <t xml:space="preserve">  3.</t>
    <phoneticPr fontId="9" type="noConversion"/>
  </si>
  <si>
    <r>
      <rPr>
        <sz val="12"/>
        <rFont val="標楷體"/>
        <family val="4"/>
        <charset val="136"/>
      </rPr>
      <t>能源議題推廣研析及因應策略規劃</t>
    </r>
    <r>
      <rPr>
        <sz val="12"/>
        <rFont val="Times New Roman"/>
        <family val="1"/>
      </rPr>
      <t>3,500</t>
    </r>
    <r>
      <rPr>
        <sz val="12"/>
        <rFont val="標楷體"/>
        <family val="4"/>
        <charset val="136"/>
      </rPr>
      <t>千元。</t>
    </r>
    <phoneticPr fontId="9" type="noConversion"/>
  </si>
  <si>
    <t xml:space="preserve">  4.</t>
    <phoneticPr fontId="9" type="noConversion"/>
  </si>
  <si>
    <r>
      <rPr>
        <sz val="12"/>
        <rFont val="標楷體"/>
        <family val="4"/>
        <charset val="136"/>
      </rPr>
      <t>能源政策研究與行政支援類計畫管理與資訊整合</t>
    </r>
    <r>
      <rPr>
        <sz val="12"/>
        <rFont val="Times New Roman"/>
        <family val="1"/>
      </rPr>
      <t>25,600</t>
    </r>
    <r>
      <rPr>
        <sz val="12"/>
        <rFont val="標楷體"/>
        <family val="4"/>
        <charset val="136"/>
      </rPr>
      <t>千元。</t>
    </r>
    <phoneticPr fontId="9" type="noConversion"/>
  </si>
  <si>
    <r>
      <rPr>
        <sz val="12"/>
        <rFont val="標楷體"/>
        <family val="4"/>
        <charset val="136"/>
      </rPr>
      <t>電業發展推動與管理</t>
    </r>
    <r>
      <rPr>
        <sz val="12"/>
        <rFont val="Times New Roman"/>
        <family val="1"/>
      </rPr>
      <t>143,730</t>
    </r>
    <r>
      <rPr>
        <sz val="12"/>
        <rFont val="標楷體"/>
        <family val="4"/>
        <charset val="136"/>
      </rPr>
      <t>千元：</t>
    </r>
    <phoneticPr fontId="9" type="noConversion"/>
  </si>
  <si>
    <r>
      <rPr>
        <sz val="12"/>
        <rFont val="標楷體"/>
        <family val="4"/>
        <charset val="136"/>
      </rPr>
      <t>電力工程行業管理制度及資訊系統研析計畫</t>
    </r>
    <r>
      <rPr>
        <sz val="12"/>
        <rFont val="Times New Roman"/>
        <family val="1"/>
      </rPr>
      <t>6,150</t>
    </r>
    <r>
      <rPr>
        <sz val="12"/>
        <rFont val="標楷體"/>
        <family val="4"/>
        <charset val="136"/>
      </rPr>
      <t>千元。</t>
    </r>
    <phoneticPr fontId="9" type="noConversion"/>
  </si>
  <si>
    <r>
      <rPr>
        <sz val="12"/>
        <rFont val="標楷體"/>
        <family val="4"/>
        <charset val="136"/>
      </rPr>
      <t>電力政策發展規劃與電業管理</t>
    </r>
    <r>
      <rPr>
        <sz val="12"/>
        <rFont val="Times New Roman"/>
        <family val="1"/>
      </rPr>
      <t>31,580</t>
    </r>
    <r>
      <rPr>
        <sz val="12"/>
        <rFont val="標楷體"/>
        <family val="4"/>
        <charset val="136"/>
      </rPr>
      <t>千元。</t>
    </r>
    <phoneticPr fontId="9" type="noConversion"/>
  </si>
  <si>
    <r>
      <rPr>
        <sz val="12"/>
        <rFont val="標楷體"/>
        <family val="4"/>
        <charset val="136"/>
      </rPr>
      <t>電力工程技術規範及高壓用電設備管理計畫</t>
    </r>
    <r>
      <rPr>
        <sz val="12"/>
        <rFont val="Times New Roman"/>
        <family val="1"/>
      </rPr>
      <t>20,500</t>
    </r>
    <r>
      <rPr>
        <sz val="12"/>
        <rFont val="標楷體"/>
        <family val="4"/>
        <charset val="136"/>
      </rPr>
      <t>千元。</t>
    </r>
    <phoneticPr fontId="9" type="noConversion"/>
  </si>
  <si>
    <r>
      <rPr>
        <sz val="12"/>
        <rFont val="標楷體"/>
        <family val="4"/>
        <charset val="136"/>
      </rPr>
      <t>電業設備查驗技術及智慧管理計畫</t>
    </r>
    <r>
      <rPr>
        <sz val="12"/>
        <rFont val="Times New Roman"/>
        <family val="1"/>
      </rPr>
      <t>68,500</t>
    </r>
    <r>
      <rPr>
        <sz val="12"/>
        <rFont val="標楷體"/>
        <family val="4"/>
        <charset val="136"/>
      </rPr>
      <t>千元。</t>
    </r>
    <phoneticPr fontId="9" type="noConversion"/>
  </si>
  <si>
    <t xml:space="preserve">  5.</t>
    <phoneticPr fontId="9" type="noConversion"/>
  </si>
  <si>
    <r>
      <rPr>
        <sz val="12"/>
        <rFont val="標楷體"/>
        <family val="4"/>
        <charset val="136"/>
      </rPr>
      <t>發電業及自用發電設備環評後追蹤計畫8</t>
    </r>
    <r>
      <rPr>
        <sz val="12"/>
        <rFont val="Times New Roman"/>
        <family val="1"/>
      </rPr>
      <t>,000</t>
    </r>
    <r>
      <rPr>
        <sz val="12"/>
        <rFont val="標楷體"/>
        <family val="4"/>
        <charset val="136"/>
      </rPr>
      <t>千元。</t>
    </r>
    <phoneticPr fontId="9" type="noConversion"/>
  </si>
  <si>
    <t xml:space="preserve">  6.</t>
    <phoneticPr fontId="9" type="noConversion"/>
  </si>
  <si>
    <r>
      <rPr>
        <sz val="12"/>
        <rFont val="標楷體"/>
        <family val="4"/>
        <charset val="136"/>
      </rPr>
      <t>輸配電業與售電業會計查核與管理</t>
    </r>
    <r>
      <rPr>
        <sz val="12"/>
        <rFont val="Times New Roman"/>
        <family val="1"/>
      </rPr>
      <t>9,000</t>
    </r>
    <r>
      <rPr>
        <sz val="12"/>
        <rFont val="標楷體"/>
        <family val="4"/>
        <charset val="136"/>
      </rPr>
      <t>千元。</t>
    </r>
    <phoneticPr fontId="9" type="noConversion"/>
  </si>
  <si>
    <r>
      <rPr>
        <sz val="12"/>
        <rFont val="標楷體"/>
        <family val="4"/>
        <charset val="136"/>
      </rPr>
      <t>節約能源教育及人才培訓</t>
    </r>
    <r>
      <rPr>
        <sz val="12"/>
        <rFont val="Times New Roman"/>
        <family val="1"/>
      </rPr>
      <t xml:space="preserve"> 42,100</t>
    </r>
    <r>
      <rPr>
        <sz val="12"/>
        <rFont val="標楷體"/>
        <family val="4"/>
        <charset val="136"/>
      </rPr>
      <t>千元：</t>
    </r>
    <phoneticPr fontId="9" type="noConversion"/>
  </si>
  <si>
    <r>
      <rPr>
        <sz val="12"/>
        <rFont val="標楷體"/>
        <family val="4"/>
        <charset val="136"/>
      </rPr>
      <t>能源管理專業人才培訓推廣</t>
    </r>
    <r>
      <rPr>
        <sz val="12"/>
        <rFont val="Times New Roman"/>
        <family val="1"/>
      </rPr>
      <t>19,000</t>
    </r>
    <r>
      <rPr>
        <sz val="12"/>
        <rFont val="標楷體"/>
        <family val="4"/>
        <charset val="136"/>
      </rPr>
      <t>千元。</t>
    </r>
    <phoneticPr fontId="9" type="noConversion"/>
  </si>
  <si>
    <r>
      <rPr>
        <sz val="12"/>
        <rFont val="標楷體"/>
        <family val="4"/>
        <charset val="136"/>
      </rPr>
      <t>輔導中小學推動能源教育</t>
    </r>
    <r>
      <rPr>
        <sz val="12"/>
        <rFont val="Times New Roman"/>
        <family val="1"/>
      </rPr>
      <t>23,100</t>
    </r>
    <r>
      <rPr>
        <sz val="12"/>
        <rFont val="標楷體"/>
        <family val="4"/>
        <charset val="136"/>
      </rPr>
      <t>千元。</t>
    </r>
    <phoneticPr fontId="9" type="noConversion"/>
  </si>
  <si>
    <r>
      <t xml:space="preserve">   </t>
    </r>
    <r>
      <rPr>
        <sz val="12"/>
        <rFont val="標楷體"/>
        <family val="4"/>
        <charset val="136"/>
      </rPr>
      <t>　</t>
    </r>
    <r>
      <rPr>
        <sz val="12"/>
        <rFont val="Times New Roman"/>
        <family val="1"/>
      </rPr>
      <t>7.</t>
    </r>
    <r>
      <rPr>
        <sz val="12"/>
        <rFont val="標楷體"/>
        <family val="4"/>
        <charset val="136"/>
      </rPr>
      <t>媒體政策及業
     務宣導費</t>
    </r>
    <phoneticPr fontId="5" type="noConversion"/>
  </si>
  <si>
    <r>
      <rPr>
        <sz val="12"/>
        <rFont val="標楷體"/>
        <family val="4"/>
        <charset val="136"/>
      </rPr>
      <t>媒體政策及業務宣導費</t>
    </r>
    <r>
      <rPr>
        <sz val="12"/>
        <rFont val="Times New Roman"/>
        <family val="1"/>
      </rPr>
      <t>18,704</t>
    </r>
    <r>
      <rPr>
        <sz val="12"/>
        <rFont val="標楷體"/>
        <family val="4"/>
        <charset val="136"/>
      </rPr>
      <t>千元：透過平面、廣播、網路</t>
    </r>
    <r>
      <rPr>
        <sz val="12"/>
        <rFont val="Times New Roman"/>
        <family val="1"/>
      </rPr>
      <t>(</t>
    </r>
    <r>
      <rPr>
        <sz val="12"/>
        <rFont val="標楷體"/>
        <family val="4"/>
        <charset val="136"/>
      </rPr>
      <t>含社群媒體</t>
    </r>
    <r>
      <rPr>
        <sz val="12"/>
        <rFont val="Times New Roman"/>
        <family val="1"/>
      </rPr>
      <t>)</t>
    </r>
    <r>
      <rPr>
        <sz val="12"/>
        <rFont val="標楷體"/>
        <family val="4"/>
        <charset val="136"/>
      </rPr>
      <t>及電視媒體，辦理能源政策宣導及配合本部整體政策宣導等經費，詳如媒體政策及業務宣導費彙計表。</t>
    </r>
    <phoneticPr fontId="9" type="noConversion"/>
  </si>
  <si>
    <r>
      <t xml:space="preserve">   </t>
    </r>
    <r>
      <rPr>
        <sz val="12"/>
        <rFont val="標楷體"/>
        <family val="4"/>
        <charset val="136"/>
      </rPr>
      <t>　</t>
    </r>
    <r>
      <rPr>
        <sz val="12"/>
        <rFont val="Times New Roman"/>
        <family val="1"/>
      </rPr>
      <t>8.</t>
    </r>
    <r>
      <rPr>
        <sz val="12"/>
        <rFont val="標楷體"/>
        <family val="4"/>
        <charset val="136"/>
      </rPr>
      <t>推展費</t>
    </r>
    <phoneticPr fontId="5" type="noConversion"/>
  </si>
  <si>
    <r>
      <rPr>
        <sz val="12"/>
        <rFont val="標楷體"/>
        <family val="4"/>
        <charset val="136"/>
      </rPr>
      <t>推展費</t>
    </r>
    <r>
      <rPr>
        <sz val="12"/>
        <rFont val="Times New Roman"/>
        <family val="1"/>
      </rPr>
      <t>25,790</t>
    </r>
    <r>
      <rPr>
        <sz val="12"/>
        <rFont val="標楷體"/>
        <family val="4"/>
        <charset val="136"/>
      </rPr>
      <t>千元：非屬媒體政策及業務宣導之節能政策推動及整合宣導、綠能相關議題論壇、氣候變遷調適與淨零轉型推廣等經費。</t>
    </r>
    <phoneticPr fontId="9" type="noConversion"/>
  </si>
  <si>
    <r>
      <t xml:space="preserve"> (</t>
    </r>
    <r>
      <rPr>
        <sz val="12"/>
        <rFont val="標楷體"/>
        <family val="4"/>
        <charset val="136"/>
      </rPr>
      <t>二</t>
    </r>
    <r>
      <rPr>
        <sz val="12"/>
        <rFont val="Times New Roman"/>
        <family val="1"/>
      </rPr>
      <t>)</t>
    </r>
    <r>
      <rPr>
        <sz val="12"/>
        <rFont val="標楷體"/>
        <family val="4"/>
        <charset val="136"/>
      </rPr>
      <t>材料及用品費</t>
    </r>
    <phoneticPr fontId="9" type="noConversion"/>
  </si>
  <si>
    <r>
      <t xml:space="preserve"> </t>
    </r>
    <r>
      <rPr>
        <sz val="12"/>
        <rFont val="標楷體"/>
        <family val="4"/>
        <charset val="136"/>
      </rPr>
      <t>　</t>
    </r>
    <r>
      <rPr>
        <sz val="12"/>
        <rFont val="Times New Roman"/>
        <family val="1"/>
      </rPr>
      <t xml:space="preserve">   1.</t>
    </r>
    <r>
      <rPr>
        <sz val="12"/>
        <rFont val="標楷體"/>
        <family val="4"/>
        <charset val="136"/>
      </rPr>
      <t>用品消耗</t>
    </r>
    <phoneticPr fontId="9" type="noConversion"/>
  </si>
  <si>
    <r>
      <t>購置辦公用消耗品及非消耗品</t>
    </r>
    <r>
      <rPr>
        <sz val="12"/>
        <rFont val="Times New Roman"/>
        <family val="1"/>
      </rPr>
      <t>1,006</t>
    </r>
    <r>
      <rPr>
        <sz val="12"/>
        <rFont val="標楷體"/>
        <family val="4"/>
        <charset val="136"/>
      </rPr>
      <t>千元。</t>
    </r>
    <phoneticPr fontId="9" type="noConversion"/>
  </si>
  <si>
    <r>
      <t xml:space="preserve"> (</t>
    </r>
    <r>
      <rPr>
        <sz val="12"/>
        <rFont val="標楷體"/>
        <family val="4"/>
        <charset val="136"/>
      </rPr>
      <t>三</t>
    </r>
    <r>
      <rPr>
        <sz val="12"/>
        <rFont val="Times New Roman"/>
        <family val="1"/>
      </rPr>
      <t>)</t>
    </r>
    <r>
      <rPr>
        <sz val="12"/>
        <rFont val="標楷體"/>
        <family val="4"/>
        <charset val="136"/>
      </rPr>
      <t>租金、償債、
    利息及相關手
    續費</t>
    </r>
    <phoneticPr fontId="9" type="noConversion"/>
  </si>
  <si>
    <r>
      <rPr>
        <sz val="12"/>
        <rFont val="標楷體"/>
        <family val="4"/>
        <charset val="136"/>
      </rPr>
      <t>　</t>
    </r>
    <r>
      <rPr>
        <sz val="12"/>
        <rFont val="Times New Roman"/>
        <family val="1"/>
      </rPr>
      <t xml:space="preserve">   1.</t>
    </r>
    <r>
      <rPr>
        <sz val="12"/>
        <rFont val="標楷體"/>
        <family val="4"/>
        <charset val="136"/>
      </rPr>
      <t>機器租金</t>
    </r>
    <phoneticPr fontId="9" type="noConversion"/>
  </si>
  <si>
    <r>
      <rPr>
        <sz val="12"/>
        <rFont val="標楷體"/>
        <family val="4"/>
        <charset val="136"/>
      </rPr>
      <t>影印機租賃費</t>
    </r>
    <r>
      <rPr>
        <sz val="12"/>
        <rFont val="Times New Roman"/>
        <family val="1"/>
      </rPr>
      <t>240</t>
    </r>
    <r>
      <rPr>
        <sz val="12"/>
        <rFont val="標楷體"/>
        <family val="4"/>
        <charset val="136"/>
      </rPr>
      <t>千元。</t>
    </r>
    <phoneticPr fontId="9" type="noConversion"/>
  </si>
  <si>
    <r>
      <t>(</t>
    </r>
    <r>
      <rPr>
        <sz val="12"/>
        <rFont val="標楷體"/>
        <family val="4"/>
        <charset val="136"/>
      </rPr>
      <t>四)稅捐及規費(強
    制費)</t>
    </r>
    <phoneticPr fontId="9" type="noConversion"/>
  </si>
  <si>
    <r>
      <t xml:space="preserve"> </t>
    </r>
    <r>
      <rPr>
        <sz val="12"/>
        <rFont val="Times New Roman"/>
        <family val="1"/>
      </rPr>
      <t xml:space="preserve">   1.</t>
    </r>
    <r>
      <rPr>
        <sz val="12"/>
        <rFont val="標楷體"/>
        <family val="4"/>
        <charset val="136"/>
      </rPr>
      <t>規費</t>
    </r>
    <phoneticPr fontId="9" type="noConversion"/>
  </si>
  <si>
    <r>
      <t xml:space="preserve"> (</t>
    </r>
    <r>
      <rPr>
        <sz val="12"/>
        <rFont val="標楷體"/>
        <family val="4"/>
        <charset val="136"/>
      </rPr>
      <t>五</t>
    </r>
    <r>
      <rPr>
        <sz val="12"/>
        <rFont val="Times New Roman"/>
        <family val="1"/>
      </rPr>
      <t>)</t>
    </r>
    <r>
      <rPr>
        <sz val="12"/>
        <rFont val="標楷體"/>
        <family val="4"/>
        <charset val="136"/>
      </rPr>
      <t>會費、捐助、
    補助、分攤、
    照護、救濟與
    交流活動費</t>
    </r>
    <phoneticPr fontId="9" type="noConversion"/>
  </si>
  <si>
    <r>
      <t xml:space="preserve">  </t>
    </r>
    <r>
      <rPr>
        <sz val="12"/>
        <rFont val="標楷體"/>
        <family val="4"/>
        <charset val="136"/>
      </rPr>
      <t>　</t>
    </r>
    <r>
      <rPr>
        <sz val="12"/>
        <rFont val="Times New Roman"/>
        <family val="1"/>
      </rPr>
      <t xml:space="preserve"> 1.</t>
    </r>
    <r>
      <rPr>
        <sz val="12"/>
        <rFont val="標楷體"/>
        <family val="4"/>
        <charset val="136"/>
      </rPr>
      <t>會費</t>
    </r>
    <phoneticPr fontId="9" type="noConversion"/>
  </si>
  <si>
    <r>
      <rPr>
        <sz val="12"/>
        <rFont val="標楷體"/>
        <family val="4"/>
        <charset val="136"/>
      </rPr>
      <t>學術團體會費</t>
    </r>
    <r>
      <rPr>
        <sz val="12"/>
        <rFont val="Times New Roman"/>
        <family val="1"/>
      </rPr>
      <t>16</t>
    </r>
    <r>
      <rPr>
        <sz val="12"/>
        <rFont val="標楷體"/>
        <family val="4"/>
        <charset val="136"/>
      </rPr>
      <t>千元：參加中華民國能源經濟學會及中華民國大氣層保護協會會費。</t>
    </r>
    <phoneticPr fontId="9" type="noConversion"/>
  </si>
  <si>
    <r>
      <t xml:space="preserve">  </t>
    </r>
    <r>
      <rPr>
        <sz val="12"/>
        <rFont val="標楷體"/>
        <family val="4"/>
        <charset val="136"/>
      </rPr>
      <t>　</t>
    </r>
    <r>
      <rPr>
        <sz val="12"/>
        <rFont val="Times New Roman"/>
        <family val="1"/>
      </rPr>
      <t xml:space="preserve"> 2.</t>
    </r>
    <r>
      <rPr>
        <sz val="12"/>
        <rFont val="標楷體"/>
        <family val="4"/>
        <charset val="136"/>
      </rPr>
      <t>捐助、補助與
     獎助</t>
    </r>
    <phoneticPr fontId="9" type="noConversion"/>
  </si>
  <si>
    <t>一、</t>
    <phoneticPr fontId="9" type="noConversion"/>
  </si>
  <si>
    <r>
      <rPr>
        <sz val="12"/>
        <rFont val="標楷體"/>
        <family val="4"/>
        <charset val="136"/>
      </rPr>
      <t>捐助國內團體</t>
    </r>
    <r>
      <rPr>
        <sz val="12"/>
        <rFont val="Times New Roman"/>
        <family val="1"/>
      </rPr>
      <t>1,728,325</t>
    </r>
    <r>
      <rPr>
        <sz val="12"/>
        <rFont val="標楷體"/>
        <family val="4"/>
        <charset val="136"/>
      </rPr>
      <t>千元：</t>
    </r>
    <phoneticPr fontId="9" type="noConversion"/>
  </si>
  <si>
    <r>
      <t xml:space="preserve"> (</t>
    </r>
    <r>
      <rPr>
        <sz val="12"/>
        <rFont val="標楷體"/>
        <family val="4"/>
        <charset val="136"/>
      </rPr>
      <t>一</t>
    </r>
    <r>
      <rPr>
        <sz val="12"/>
        <rFont val="Times New Roman"/>
        <family val="1"/>
      </rPr>
      <t>)</t>
    </r>
    <phoneticPr fontId="9" type="noConversion"/>
  </si>
  <si>
    <r>
      <rPr>
        <sz val="12"/>
        <rFont val="標楷體"/>
        <family val="4"/>
        <charset val="136"/>
      </rPr>
      <t>科技計畫</t>
    </r>
    <r>
      <rPr>
        <sz val="12"/>
        <rFont val="Times New Roman"/>
        <family val="1"/>
      </rPr>
      <t>1,727,775</t>
    </r>
    <r>
      <rPr>
        <sz val="12"/>
        <rFont val="標楷體"/>
        <family val="4"/>
        <charset val="136"/>
      </rPr>
      <t>千元：</t>
    </r>
    <r>
      <rPr>
        <sz val="12"/>
        <rFont val="Times New Roman"/>
        <family val="1"/>
      </rPr>
      <t xml:space="preserve">       </t>
    </r>
    <phoneticPr fontId="9" type="noConversion"/>
  </si>
  <si>
    <t xml:space="preserve">  1.</t>
    <phoneticPr fontId="9" type="noConversion"/>
  </si>
  <si>
    <r>
      <rPr>
        <sz val="12"/>
        <rFont val="標楷體"/>
        <family val="4"/>
        <charset val="136"/>
      </rPr>
      <t>節約能源技術研發</t>
    </r>
    <r>
      <rPr>
        <sz val="12"/>
        <rFont val="Times New Roman"/>
        <family val="1"/>
      </rPr>
      <t>827,775</t>
    </r>
    <r>
      <rPr>
        <sz val="12"/>
        <rFont val="標楷體"/>
        <family val="4"/>
        <charset val="136"/>
      </rPr>
      <t>千元：</t>
    </r>
    <phoneticPr fontId="9" type="noConversion"/>
  </si>
  <si>
    <t xml:space="preserve">    (1)</t>
    <phoneticPr fontId="9" type="noConversion"/>
  </si>
  <si>
    <r>
      <rPr>
        <sz val="12"/>
        <rFont val="標楷體"/>
        <family val="4"/>
        <charset val="136"/>
      </rPr>
      <t>碳捕存再利用整合示範計畫</t>
    </r>
    <r>
      <rPr>
        <sz val="12"/>
        <rFont val="Times New Roman"/>
        <family val="1"/>
      </rPr>
      <t>59,600</t>
    </r>
    <r>
      <rPr>
        <sz val="12"/>
        <rFont val="標楷體"/>
        <family val="4"/>
        <charset val="136"/>
      </rPr>
      <t>千元</t>
    </r>
    <r>
      <rPr>
        <sz val="12"/>
        <rFont val="細明體"/>
        <family val="3"/>
        <charset val="136"/>
      </rPr>
      <t>。</t>
    </r>
    <phoneticPr fontId="9" type="noConversion"/>
  </si>
  <si>
    <t xml:space="preserve">    (2)</t>
    <phoneticPr fontId="9" type="noConversion"/>
  </si>
  <si>
    <r>
      <rPr>
        <sz val="12"/>
        <rFont val="標楷體"/>
        <family val="4"/>
        <charset val="136"/>
      </rPr>
      <t>高效率低溫室效應冷媒無油離心機開發</t>
    </r>
    <r>
      <rPr>
        <sz val="12"/>
        <rFont val="Times New Roman"/>
        <family val="1"/>
      </rPr>
      <t>79,800</t>
    </r>
    <r>
      <rPr>
        <sz val="12"/>
        <rFont val="標楷體"/>
        <family val="4"/>
        <charset val="136"/>
      </rPr>
      <t>千元。</t>
    </r>
    <phoneticPr fontId="9" type="noConversion"/>
  </si>
  <si>
    <t xml:space="preserve">    (3)</t>
    <phoneticPr fontId="9" type="noConversion"/>
  </si>
  <si>
    <r>
      <rPr>
        <sz val="12"/>
        <rFont val="標楷體"/>
        <family val="4"/>
        <charset val="136"/>
      </rPr>
      <t>多聯變頻式空調整合技術開發</t>
    </r>
    <r>
      <rPr>
        <sz val="12"/>
        <rFont val="Times New Roman"/>
        <family val="1"/>
      </rPr>
      <t>78,350</t>
    </r>
    <r>
      <rPr>
        <sz val="12"/>
        <rFont val="標楷體"/>
        <family val="4"/>
        <charset val="136"/>
      </rPr>
      <t>千元。</t>
    </r>
    <phoneticPr fontId="9" type="noConversion"/>
  </si>
  <si>
    <t xml:space="preserve">    (4)</t>
    <phoneticPr fontId="9" type="noConversion"/>
  </si>
  <si>
    <r>
      <rPr>
        <sz val="12"/>
        <rFont val="標楷體"/>
        <family val="4"/>
        <charset val="136"/>
      </rPr>
      <t>節能照明與驅動電源技術開發暨應用推動</t>
    </r>
    <r>
      <rPr>
        <sz val="12"/>
        <rFont val="Times New Roman"/>
        <family val="1"/>
      </rPr>
      <t>76,240</t>
    </r>
    <r>
      <rPr>
        <sz val="12"/>
        <rFont val="標楷體"/>
        <family val="4"/>
        <charset val="136"/>
      </rPr>
      <t>千元。</t>
    </r>
    <phoneticPr fontId="9" type="noConversion"/>
  </si>
  <si>
    <t xml:space="preserve">    (5)</t>
    <phoneticPr fontId="9" type="noConversion"/>
  </si>
  <si>
    <r>
      <rPr>
        <sz val="12"/>
        <rFont val="標楷體"/>
        <family val="4"/>
        <charset val="136"/>
      </rPr>
      <t>高效率工業吸附節能技術開發</t>
    </r>
    <r>
      <rPr>
        <sz val="12"/>
        <rFont val="Times New Roman"/>
        <family val="1"/>
      </rPr>
      <t>60,200</t>
    </r>
    <r>
      <rPr>
        <sz val="12"/>
        <rFont val="標楷體"/>
        <family val="4"/>
        <charset val="136"/>
      </rPr>
      <t>千元。</t>
    </r>
    <phoneticPr fontId="9" type="noConversion"/>
  </si>
  <si>
    <t xml:space="preserve">    (6)</t>
    <phoneticPr fontId="9" type="noConversion"/>
  </si>
  <si>
    <r>
      <rPr>
        <sz val="12"/>
        <rFont val="標楷體"/>
        <family val="4"/>
        <charset val="136"/>
      </rPr>
      <t>磁電加熱節能設備技術發展</t>
    </r>
    <r>
      <rPr>
        <sz val="12"/>
        <rFont val="Times New Roman"/>
        <family val="1"/>
      </rPr>
      <t>18,070</t>
    </r>
    <r>
      <rPr>
        <sz val="12"/>
        <rFont val="標楷體"/>
        <family val="4"/>
        <charset val="136"/>
      </rPr>
      <t>千元。</t>
    </r>
    <phoneticPr fontId="9" type="noConversion"/>
  </si>
  <si>
    <t xml:space="preserve">    (7)</t>
    <phoneticPr fontId="9" type="noConversion"/>
  </si>
  <si>
    <r>
      <rPr>
        <sz val="12"/>
        <rFont val="標楷體"/>
        <family val="4"/>
        <charset val="136"/>
      </rPr>
      <t>智慧型自預熱式暨間接燃燒節能技術研發</t>
    </r>
    <r>
      <rPr>
        <sz val="12"/>
        <rFont val="Times New Roman"/>
        <family val="1"/>
      </rPr>
      <t>53,800</t>
    </r>
    <r>
      <rPr>
        <sz val="12"/>
        <rFont val="標楷體"/>
        <family val="4"/>
        <charset val="136"/>
      </rPr>
      <t>千元。</t>
    </r>
    <phoneticPr fontId="9" type="noConversion"/>
  </si>
  <si>
    <t xml:space="preserve">    (8)</t>
    <phoneticPr fontId="9" type="noConversion"/>
  </si>
  <si>
    <r>
      <rPr>
        <sz val="12"/>
        <rFont val="標楷體"/>
        <family val="4"/>
        <charset val="136"/>
      </rPr>
      <t>紡織製程節能技術研發</t>
    </r>
    <r>
      <rPr>
        <sz val="12"/>
        <rFont val="Times New Roman"/>
        <family val="1"/>
      </rPr>
      <t>37,900</t>
    </r>
    <r>
      <rPr>
        <sz val="12"/>
        <rFont val="標楷體"/>
        <family val="4"/>
        <charset val="136"/>
      </rPr>
      <t>千元。</t>
    </r>
    <phoneticPr fontId="9" type="noConversion"/>
  </si>
  <si>
    <t xml:space="preserve">    (9)</t>
    <phoneticPr fontId="9" type="noConversion"/>
  </si>
  <si>
    <r>
      <rPr>
        <sz val="12"/>
        <rFont val="標楷體"/>
        <family val="4"/>
        <charset val="136"/>
      </rPr>
      <t>住商智慧節能系統技術與示範應用</t>
    </r>
    <r>
      <rPr>
        <sz val="12"/>
        <rFont val="Times New Roman"/>
        <family val="1"/>
      </rPr>
      <t>73,700</t>
    </r>
    <r>
      <rPr>
        <sz val="12"/>
        <rFont val="標楷體"/>
        <family val="4"/>
        <charset val="136"/>
      </rPr>
      <t>千元。</t>
    </r>
    <phoneticPr fontId="9" type="noConversion"/>
  </si>
  <si>
    <t xml:space="preserve">   (10)</t>
    <phoneticPr fontId="9" type="noConversion"/>
  </si>
  <si>
    <r>
      <rPr>
        <sz val="12"/>
        <rFont val="標楷體"/>
        <family val="4"/>
        <charset val="136"/>
      </rPr>
      <t>工業能源資通訊技術開發與應用推動</t>
    </r>
    <r>
      <rPr>
        <sz val="12"/>
        <rFont val="Times New Roman"/>
        <family val="1"/>
      </rPr>
      <t>52,500</t>
    </r>
    <r>
      <rPr>
        <sz val="12"/>
        <rFont val="標楷體"/>
        <family val="4"/>
        <charset val="136"/>
      </rPr>
      <t>千元。</t>
    </r>
    <phoneticPr fontId="9" type="noConversion"/>
  </si>
  <si>
    <t xml:space="preserve">   (11)</t>
    <phoneticPr fontId="9" type="noConversion"/>
  </si>
  <si>
    <r>
      <rPr>
        <sz val="12"/>
        <rFont val="標楷體"/>
        <family val="4"/>
        <charset val="136"/>
      </rPr>
      <t>節能綠色吸附材料關鍵元件及設備技術開發</t>
    </r>
    <r>
      <rPr>
        <sz val="12"/>
        <rFont val="Times New Roman"/>
        <family val="1"/>
      </rPr>
      <t>16,100</t>
    </r>
    <r>
      <rPr>
        <sz val="12"/>
        <rFont val="標楷體"/>
        <family val="4"/>
        <charset val="136"/>
      </rPr>
      <t>千元</t>
    </r>
    <r>
      <rPr>
        <sz val="12"/>
        <rFont val="細明體"/>
        <family val="3"/>
        <charset val="136"/>
      </rPr>
      <t>。</t>
    </r>
    <phoneticPr fontId="9" type="noConversion"/>
  </si>
  <si>
    <t xml:space="preserve">   (12)</t>
    <phoneticPr fontId="9" type="noConversion"/>
  </si>
  <si>
    <r>
      <rPr>
        <sz val="12"/>
        <rFont val="標楷體"/>
        <family val="4"/>
        <charset val="136"/>
      </rPr>
      <t>主動式節能技術與示範應用</t>
    </r>
    <r>
      <rPr>
        <sz val="12"/>
        <rFont val="Times New Roman"/>
        <family val="1"/>
      </rPr>
      <t>30,100</t>
    </r>
    <r>
      <rPr>
        <sz val="12"/>
        <rFont val="標楷體"/>
        <family val="4"/>
        <charset val="136"/>
      </rPr>
      <t>千元。</t>
    </r>
    <phoneticPr fontId="9" type="noConversion"/>
  </si>
  <si>
    <t xml:space="preserve">   (13)</t>
    <phoneticPr fontId="9" type="noConversion"/>
  </si>
  <si>
    <r>
      <rPr>
        <sz val="12"/>
        <rFont val="標楷體"/>
        <family val="4"/>
        <charset val="136"/>
      </rPr>
      <t>工業低碳燃燒節能技術開發計畫</t>
    </r>
    <r>
      <rPr>
        <sz val="12"/>
        <rFont val="Times New Roman"/>
        <family val="1"/>
      </rPr>
      <t>18,215</t>
    </r>
    <r>
      <rPr>
        <sz val="12"/>
        <rFont val="標楷體"/>
        <family val="4"/>
        <charset val="136"/>
      </rPr>
      <t>千元。</t>
    </r>
    <phoneticPr fontId="9" type="noConversion"/>
  </si>
  <si>
    <t xml:space="preserve">   (14)</t>
    <phoneticPr fontId="9" type="noConversion"/>
  </si>
  <si>
    <r>
      <rPr>
        <sz val="12"/>
        <rFont val="標楷體"/>
        <family val="4"/>
        <charset val="136"/>
      </rPr>
      <t>智慧電網推動與關鍵應用技術發展計畫</t>
    </r>
    <r>
      <rPr>
        <sz val="12"/>
        <rFont val="Times New Roman"/>
        <family val="1"/>
      </rPr>
      <t>83,200</t>
    </r>
    <r>
      <rPr>
        <sz val="12"/>
        <rFont val="標楷體"/>
        <family val="4"/>
        <charset val="136"/>
      </rPr>
      <t>千元。</t>
    </r>
    <phoneticPr fontId="9" type="noConversion"/>
  </si>
  <si>
    <t xml:space="preserve">   (15)</t>
    <phoneticPr fontId="9" type="noConversion"/>
  </si>
  <si>
    <r>
      <rPr>
        <sz val="12"/>
        <rFont val="標楷體"/>
        <family val="4"/>
        <charset val="136"/>
      </rPr>
      <t>電力市場監管制度研析與推動計畫</t>
    </r>
    <r>
      <rPr>
        <sz val="12"/>
        <rFont val="Times New Roman"/>
        <family val="1"/>
      </rPr>
      <t>90,000</t>
    </r>
    <r>
      <rPr>
        <sz val="12"/>
        <rFont val="標楷體"/>
        <family val="4"/>
        <charset val="136"/>
      </rPr>
      <t>千元。</t>
    </r>
    <phoneticPr fontId="9" type="noConversion"/>
  </si>
  <si>
    <t xml:space="preserve">  2.</t>
    <phoneticPr fontId="9" type="noConversion"/>
  </si>
  <si>
    <r>
      <rPr>
        <sz val="12"/>
        <rFont val="標楷體"/>
        <family val="4"/>
        <charset val="136"/>
      </rPr>
      <t>能源效率管理與節能技術推廣輔導</t>
    </r>
    <r>
      <rPr>
        <sz val="12"/>
        <rFont val="Times New Roman"/>
        <family val="1"/>
      </rPr>
      <t>800,000</t>
    </r>
    <r>
      <rPr>
        <sz val="12"/>
        <rFont val="標楷體"/>
        <family val="4"/>
        <charset val="136"/>
      </rPr>
      <t>千元：</t>
    </r>
    <phoneticPr fontId="9" type="noConversion"/>
  </si>
  <si>
    <r>
      <rPr>
        <sz val="12"/>
        <rFont val="標楷體"/>
        <family val="4"/>
        <charset val="136"/>
      </rPr>
      <t>推動能源技術服務業補助款</t>
    </r>
    <r>
      <rPr>
        <sz val="12"/>
        <rFont val="Times New Roman"/>
        <family val="1"/>
      </rPr>
      <t>400,000</t>
    </r>
    <r>
      <rPr>
        <sz val="12"/>
        <rFont val="標楷體"/>
        <family val="4"/>
        <charset val="136"/>
      </rPr>
      <t>千元。</t>
    </r>
    <phoneticPr fontId="9" type="noConversion"/>
  </si>
  <si>
    <r>
      <rPr>
        <sz val="12"/>
        <rFont val="標楷體"/>
        <family val="4"/>
        <charset val="136"/>
      </rPr>
      <t>廢熱與廢冷回收技術示範應用專案補助</t>
    </r>
    <r>
      <rPr>
        <sz val="12"/>
        <rFont val="Times New Roman"/>
        <family val="1"/>
      </rPr>
      <t>50,000</t>
    </r>
    <r>
      <rPr>
        <sz val="12"/>
        <rFont val="標楷體"/>
        <family val="4"/>
        <charset val="136"/>
      </rPr>
      <t>千元。</t>
    </r>
    <phoneticPr fontId="9" type="noConversion"/>
  </si>
  <si>
    <r>
      <rPr>
        <sz val="12"/>
        <rFont val="標楷體"/>
        <family val="4"/>
        <charset val="136"/>
      </rPr>
      <t>公用設備與系統效率提升示範</t>
    </r>
    <r>
      <rPr>
        <sz val="12"/>
        <rFont val="Times New Roman"/>
        <family val="1"/>
      </rPr>
      <t>350,000</t>
    </r>
    <r>
      <rPr>
        <sz val="12"/>
        <rFont val="標楷體"/>
        <family val="4"/>
        <charset val="136"/>
      </rPr>
      <t>千元。</t>
    </r>
    <phoneticPr fontId="9" type="noConversion"/>
  </si>
  <si>
    <t xml:space="preserve">  3.</t>
    <phoneticPr fontId="9" type="noConversion"/>
  </si>
  <si>
    <r>
      <rPr>
        <sz val="12"/>
        <rFont val="標楷體"/>
        <family val="4"/>
        <charset val="136"/>
      </rPr>
      <t>業界能源科技研究發展</t>
    </r>
    <r>
      <rPr>
        <sz val="12"/>
        <rFont val="Times New Roman"/>
        <family val="1"/>
      </rPr>
      <t>-</t>
    </r>
    <r>
      <rPr>
        <sz val="12"/>
        <rFont val="標楷體"/>
        <family val="4"/>
        <charset val="136"/>
      </rPr>
      <t>節能減碳領域</t>
    </r>
    <r>
      <rPr>
        <sz val="12"/>
        <rFont val="Times New Roman"/>
        <family val="1"/>
      </rPr>
      <t>100,000</t>
    </r>
    <r>
      <rPr>
        <sz val="12"/>
        <rFont val="標楷體"/>
        <family val="4"/>
        <charset val="136"/>
      </rPr>
      <t>千元。</t>
    </r>
    <phoneticPr fontId="9" type="noConversion"/>
  </si>
  <si>
    <r>
      <t xml:space="preserve"> (</t>
    </r>
    <r>
      <rPr>
        <sz val="12"/>
        <rFont val="標楷體"/>
        <family val="4"/>
        <charset val="136"/>
      </rPr>
      <t>二</t>
    </r>
    <r>
      <rPr>
        <sz val="12"/>
        <rFont val="Times New Roman"/>
        <family val="1"/>
      </rPr>
      <t>)</t>
    </r>
    <phoneticPr fontId="9" type="noConversion"/>
  </si>
  <si>
    <r>
      <rPr>
        <sz val="12"/>
        <rFont val="標楷體"/>
        <family val="4"/>
        <charset val="136"/>
      </rPr>
      <t>非科技計畫</t>
    </r>
    <r>
      <rPr>
        <sz val="12"/>
        <rFont val="Times New Roman"/>
        <family val="1"/>
      </rPr>
      <t>550</t>
    </r>
    <r>
      <rPr>
        <sz val="12"/>
        <rFont val="標楷體"/>
        <family val="4"/>
        <charset val="136"/>
      </rPr>
      <t>千元</t>
    </r>
    <r>
      <rPr>
        <sz val="12"/>
        <rFont val="細明體"/>
        <family val="3"/>
        <charset val="136"/>
      </rPr>
      <t>：</t>
    </r>
    <phoneticPr fontId="9" type="noConversion"/>
  </si>
  <si>
    <r>
      <rPr>
        <sz val="12"/>
        <rFont val="標楷體"/>
        <family val="4"/>
        <charset val="136"/>
      </rPr>
      <t>補助民間團體辦理能源領域會議及活動</t>
    </r>
    <r>
      <rPr>
        <sz val="12"/>
        <rFont val="Times New Roman"/>
        <family val="1"/>
      </rPr>
      <t>550</t>
    </r>
    <r>
      <rPr>
        <sz val="12"/>
        <rFont val="標楷體"/>
        <family val="4"/>
        <charset val="136"/>
      </rPr>
      <t>千元。</t>
    </r>
    <phoneticPr fontId="9" type="noConversion"/>
  </si>
  <si>
    <t>二、</t>
    <phoneticPr fontId="9" type="noConversion"/>
  </si>
  <si>
    <r>
      <rPr>
        <sz val="12"/>
        <rFont val="標楷體"/>
        <family val="4"/>
        <charset val="136"/>
      </rPr>
      <t>補</t>
    </r>
    <r>
      <rPr>
        <sz val="12"/>
        <rFont val="Times New Roman"/>
        <family val="1"/>
      </rPr>
      <t>(</t>
    </r>
    <r>
      <rPr>
        <sz val="12"/>
        <rFont val="標楷體"/>
        <family val="4"/>
        <charset val="136"/>
      </rPr>
      <t>協</t>
    </r>
    <r>
      <rPr>
        <sz val="12"/>
        <rFont val="Times New Roman"/>
        <family val="1"/>
      </rPr>
      <t>)</t>
    </r>
    <r>
      <rPr>
        <sz val="12"/>
        <rFont val="標楷體"/>
        <family val="4"/>
        <charset val="136"/>
      </rPr>
      <t>助政府機關</t>
    </r>
    <r>
      <rPr>
        <sz val="12"/>
        <rFont val="Times New Roman"/>
        <family val="1"/>
      </rPr>
      <t>(</t>
    </r>
    <r>
      <rPr>
        <sz val="12"/>
        <rFont val="標楷體"/>
        <family val="4"/>
        <charset val="136"/>
      </rPr>
      <t>構</t>
    </r>
    <r>
      <rPr>
        <sz val="12"/>
        <rFont val="Times New Roman"/>
        <family val="1"/>
      </rPr>
      <t>)248,480</t>
    </r>
    <r>
      <rPr>
        <sz val="12"/>
        <rFont val="標楷體"/>
        <family val="4"/>
        <charset val="136"/>
      </rPr>
      <t>千元</t>
    </r>
    <r>
      <rPr>
        <sz val="12"/>
        <rFont val="Times New Roman"/>
        <family val="1"/>
      </rPr>
      <t>(</t>
    </r>
    <r>
      <rPr>
        <sz val="12"/>
        <rFont val="標楷體"/>
        <family val="4"/>
        <charset val="136"/>
      </rPr>
      <t>科技計畫</t>
    </r>
    <r>
      <rPr>
        <sz val="12"/>
        <rFont val="Times New Roman"/>
        <family val="1"/>
      </rPr>
      <t>)</t>
    </r>
    <r>
      <rPr>
        <sz val="12"/>
        <rFont val="標楷體"/>
        <family val="4"/>
        <charset val="136"/>
      </rPr>
      <t>：</t>
    </r>
    <phoneticPr fontId="9" type="noConversion"/>
  </si>
  <si>
    <r>
      <rPr>
        <sz val="12"/>
        <rFont val="標楷體"/>
        <family val="4"/>
        <charset val="136"/>
      </rPr>
      <t>能源效率管理與節能技術推廣輔導</t>
    </r>
    <r>
      <rPr>
        <sz val="12"/>
        <rFont val="Times New Roman"/>
        <family val="1"/>
      </rPr>
      <t>248,480</t>
    </r>
    <r>
      <rPr>
        <sz val="12"/>
        <rFont val="標楷體"/>
        <family val="4"/>
        <charset val="136"/>
      </rPr>
      <t>千元：</t>
    </r>
    <phoneticPr fontId="9" type="noConversion"/>
  </si>
  <si>
    <r>
      <rPr>
        <sz val="12"/>
        <rFont val="標楷體"/>
        <family val="4"/>
        <charset val="136"/>
      </rPr>
      <t>縣市節能推廣示範</t>
    </r>
    <r>
      <rPr>
        <sz val="12"/>
        <rFont val="Times New Roman"/>
        <family val="1"/>
      </rPr>
      <t>150,000</t>
    </r>
    <r>
      <rPr>
        <sz val="12"/>
        <rFont val="標楷體"/>
        <family val="4"/>
        <charset val="136"/>
      </rPr>
      <t>千元。</t>
    </r>
    <phoneticPr fontId="9" type="noConversion"/>
  </si>
  <si>
    <r>
      <rPr>
        <sz val="12"/>
        <rFont val="標楷體"/>
        <family val="4"/>
        <charset val="136"/>
      </rPr>
      <t>區域能資源整合暨燃料替代推動計畫</t>
    </r>
    <r>
      <rPr>
        <sz val="12"/>
        <rFont val="Times New Roman"/>
        <family val="1"/>
      </rPr>
      <t>20,000</t>
    </r>
    <r>
      <rPr>
        <sz val="12"/>
        <rFont val="標楷體"/>
        <family val="4"/>
        <charset val="136"/>
      </rPr>
      <t>千元。</t>
    </r>
    <phoneticPr fontId="9" type="noConversion"/>
  </si>
  <si>
    <r>
      <rPr>
        <sz val="12"/>
        <rFont val="標楷體"/>
        <family val="4"/>
        <charset val="136"/>
      </rPr>
      <t>製造業能源管理示範輔導</t>
    </r>
    <r>
      <rPr>
        <sz val="12"/>
        <rFont val="Times New Roman"/>
        <family val="1"/>
      </rPr>
      <t>35,980</t>
    </r>
    <r>
      <rPr>
        <sz val="12"/>
        <rFont val="標楷體"/>
        <family val="4"/>
        <charset val="136"/>
      </rPr>
      <t>千元。</t>
    </r>
    <phoneticPr fontId="9" type="noConversion"/>
  </si>
  <si>
    <t xml:space="preserve">  4.</t>
    <phoneticPr fontId="9" type="noConversion"/>
  </si>
  <si>
    <r>
      <rPr>
        <sz val="12"/>
        <rFont val="標楷體"/>
        <family val="4"/>
        <charset val="136"/>
      </rPr>
      <t>經濟部淨零推動會報平台運作</t>
    </r>
    <r>
      <rPr>
        <sz val="12"/>
        <rFont val="Times New Roman"/>
        <family val="1"/>
      </rPr>
      <t>42,500</t>
    </r>
    <r>
      <rPr>
        <sz val="12"/>
        <rFont val="標楷體"/>
        <family val="4"/>
        <charset val="136"/>
      </rPr>
      <t>千元。</t>
    </r>
    <phoneticPr fontId="9" type="noConversion"/>
  </si>
  <si>
    <r>
      <rPr>
        <sz val="12"/>
        <rFont val="Times New Roman"/>
        <family val="1"/>
      </rPr>
      <t xml:space="preserve">     3.</t>
    </r>
    <r>
      <rPr>
        <sz val="12"/>
        <rFont val="標楷體"/>
        <family val="4"/>
        <charset val="136"/>
      </rPr>
      <t>分擔</t>
    </r>
    <phoneticPr fontId="9" type="noConversion"/>
  </si>
  <si>
    <r>
      <rPr>
        <sz val="12"/>
        <rFont val="標楷體"/>
        <family val="4"/>
        <charset val="136"/>
      </rPr>
      <t>分攤行政院能源及減碳辦公室推動業務所需經費</t>
    </r>
    <r>
      <rPr>
        <sz val="12"/>
        <rFont val="Times New Roman"/>
        <family val="1"/>
      </rPr>
      <t>600</t>
    </r>
    <r>
      <rPr>
        <sz val="12"/>
        <rFont val="標楷體"/>
        <family val="4"/>
        <charset val="136"/>
      </rPr>
      <t>千元。</t>
    </r>
    <phoneticPr fontId="9" type="noConversion"/>
  </si>
  <si>
    <r>
      <t xml:space="preserve"> (</t>
    </r>
    <r>
      <rPr>
        <sz val="12"/>
        <rFont val="標楷體"/>
        <family val="4"/>
        <charset val="136"/>
      </rPr>
      <t>六</t>
    </r>
    <r>
      <rPr>
        <sz val="12"/>
        <rFont val="Times New Roman"/>
        <family val="1"/>
      </rPr>
      <t>)</t>
    </r>
    <r>
      <rPr>
        <sz val="12"/>
        <rFont val="標楷體"/>
        <family val="4"/>
        <charset val="136"/>
      </rPr>
      <t>其他</t>
    </r>
    <phoneticPr fontId="9" type="noConversion"/>
  </si>
  <si>
    <r>
      <t xml:space="preserve">    1.</t>
    </r>
    <r>
      <rPr>
        <sz val="12"/>
        <rFont val="標楷體"/>
        <family val="4"/>
        <charset val="136"/>
      </rPr>
      <t>其他支出</t>
    </r>
    <phoneticPr fontId="9" type="noConversion"/>
  </si>
  <si>
    <t>二、一般建築及設
    備計畫</t>
    <phoneticPr fontId="9" type="noConversion"/>
  </si>
  <si>
    <r>
      <t xml:space="preserve"> (</t>
    </r>
    <r>
      <rPr>
        <sz val="12"/>
        <rFont val="標楷體"/>
        <family val="4"/>
        <charset val="136"/>
      </rPr>
      <t>一</t>
    </r>
    <r>
      <rPr>
        <sz val="12"/>
        <rFont val="Times New Roman"/>
        <family val="1"/>
      </rPr>
      <t>)</t>
    </r>
    <r>
      <rPr>
        <sz val="12"/>
        <rFont val="標楷體"/>
        <family val="4"/>
        <charset val="136"/>
      </rPr>
      <t>購建固定資產 
   、無形資產、非
   理財目的之長期
   投資及營舍與設
   施工程支出</t>
    </r>
    <phoneticPr fontId="9" type="noConversion"/>
  </si>
  <si>
    <r>
      <rPr>
        <sz val="12"/>
        <rFont val="Times New Roman"/>
        <family val="1"/>
      </rPr>
      <t xml:space="preserve"> </t>
    </r>
    <r>
      <rPr>
        <sz val="12"/>
        <rFont val="標楷體"/>
        <family val="4"/>
        <charset val="136"/>
      </rPr>
      <t xml:space="preserve"> </t>
    </r>
    <r>
      <rPr>
        <sz val="12"/>
        <rFont val="Times New Roman"/>
        <family val="1"/>
      </rPr>
      <t xml:space="preserve"> 1</t>
    </r>
    <r>
      <rPr>
        <sz val="12"/>
        <rFont val="標楷體"/>
        <family val="4"/>
        <charset val="136"/>
      </rPr>
      <t>.購建固定資產</t>
    </r>
    <phoneticPr fontId="9" type="noConversion"/>
  </si>
  <si>
    <r>
      <rPr>
        <b/>
        <sz val="12"/>
        <rFont val="標楷體"/>
        <family val="4"/>
        <charset val="136"/>
      </rPr>
      <t>總</t>
    </r>
    <r>
      <rPr>
        <b/>
        <sz val="12"/>
        <rFont val="Times New Roman"/>
        <family val="1"/>
      </rPr>
      <t xml:space="preserve">            </t>
    </r>
    <r>
      <rPr>
        <b/>
        <sz val="12"/>
        <rFont val="標楷體"/>
        <family val="4"/>
        <charset val="136"/>
      </rPr>
      <t>計</t>
    </r>
    <phoneticPr fontId="9" type="noConversion"/>
  </si>
  <si>
    <r>
      <rPr>
        <sz val="12"/>
        <rFont val="標楷體"/>
        <family val="4"/>
        <charset val="136"/>
      </rPr>
      <t>註：配合行政院主計總處</t>
    </r>
    <r>
      <rPr>
        <sz val="12"/>
        <rFont val="Times New Roman"/>
        <family val="1"/>
      </rPr>
      <t>112</t>
    </r>
    <r>
      <rPr>
        <sz val="12"/>
        <rFont val="標楷體"/>
        <family val="4"/>
        <charset val="136"/>
      </rPr>
      <t>年度核定特別收入基金預算科目「媒體政策及業務宣導費」及「推展費」
    ，前年度決算數與上年度預算數依該等科目定義予以重分類。</t>
    </r>
    <phoneticPr fontId="9" type="noConversion"/>
  </si>
  <si>
    <t>經濟部能源署</t>
    <phoneticPr fontId="9" type="noConversion"/>
  </si>
  <si>
    <t>能源研究發展基金</t>
    <phoneticPr fontId="21" type="noConversion"/>
  </si>
  <si>
    <r>
      <rPr>
        <sz val="12"/>
        <rFont val="標楷體"/>
        <family val="4"/>
        <charset val="136"/>
      </rPr>
      <t>中華民國</t>
    </r>
    <r>
      <rPr>
        <sz val="12"/>
        <rFont val="Times New Roman"/>
        <family val="1"/>
      </rPr>
      <t>113</t>
    </r>
    <r>
      <rPr>
        <sz val="12"/>
        <rFont val="標楷體"/>
        <family val="4"/>
        <charset val="136"/>
      </rPr>
      <t>年度</t>
    </r>
    <phoneticPr fontId="21" type="noConversion"/>
  </si>
  <si>
    <t>單位：新臺幣千元</t>
    <phoneticPr fontId="5" type="noConversion"/>
  </si>
  <si>
    <t>計      畫      別</t>
    <phoneticPr fontId="16" type="noConversion"/>
  </si>
  <si>
    <t>單位</t>
  </si>
  <si>
    <t>單位成本(元)或平均利(費)率</t>
  </si>
  <si>
    <t>數量</t>
  </si>
  <si>
    <t>預算數</t>
    <phoneticPr fontId="16" type="noConversion"/>
  </si>
  <si>
    <t>說          明</t>
    <phoneticPr fontId="16" type="noConversion"/>
  </si>
  <si>
    <t>能源研究發展工作計畫</t>
  </si>
  <si>
    <t>千元</t>
  </si>
  <si>
    <r>
      <t>委託辦理能源政策研究與行政支援類計畫管理與資訊整合、</t>
    </r>
    <r>
      <rPr>
        <sz val="12"/>
        <rFont val="標楷體"/>
        <family val="4"/>
        <charset val="136"/>
      </rPr>
      <t>電業設備查驗技術及智慧管理、工業部門能源查核與效率管理、服務業能源查核與能源管理輔導推廣、使用能源設備及器具效率管理政策推動與決策支援研究及馬達動力機械效率管理政策執行與基準訂定研究等計畫所需經費，及捐助財(社)團法人、工商團體及補(協)助政府機關(構)辦理節約能源技術研發及能源效率管理與節能技術推廣輔導等所需經費。</t>
    </r>
    <phoneticPr fontId="9" type="noConversion"/>
  </si>
  <si>
    <r>
      <t>合</t>
    </r>
    <r>
      <rPr>
        <sz val="12"/>
        <rFont val="Times New Roman"/>
        <family val="1"/>
      </rPr>
      <t xml:space="preserve">          </t>
    </r>
    <r>
      <rPr>
        <sz val="12"/>
        <rFont val="標楷體"/>
        <family val="4"/>
        <charset val="136"/>
      </rPr>
      <t>計</t>
    </r>
    <phoneticPr fontId="9" type="noConversion"/>
  </si>
  <si>
    <t>單位(或計畫)成本分析表</t>
    <phoneticPr fontId="9" type="noConversion"/>
  </si>
  <si>
    <t>經濟部能源署</t>
    <phoneticPr fontId="9" type="noConversion"/>
  </si>
  <si>
    <t>能源研究發展基金</t>
    <phoneticPr fontId="16" type="noConversion"/>
  </si>
  <si>
    <r>
      <t>5</t>
    </r>
    <r>
      <rPr>
        <sz val="18"/>
        <rFont val="標楷體"/>
        <family val="4"/>
        <charset val="136"/>
      </rPr>
      <t>年來主要業務計畫分析表</t>
    </r>
    <phoneticPr fontId="16" type="noConversion"/>
  </si>
  <si>
    <r>
      <t>中華民國</t>
    </r>
    <r>
      <rPr>
        <sz val="12"/>
        <rFont val="Times New Roman"/>
        <family val="1"/>
      </rPr>
      <t>113</t>
    </r>
    <r>
      <rPr>
        <sz val="12"/>
        <rFont val="標楷體"/>
        <family val="4"/>
        <charset val="136"/>
      </rPr>
      <t>年度</t>
    </r>
    <phoneticPr fontId="9" type="noConversion"/>
  </si>
  <si>
    <t>單位：新臺幣千元</t>
    <phoneticPr fontId="16" type="noConversion"/>
  </si>
  <si>
    <t>年度及項目</t>
    <phoneticPr fontId="9" type="noConversion"/>
  </si>
  <si>
    <r>
      <rPr>
        <sz val="12"/>
        <rFont val="標楷體"/>
        <family val="4"/>
        <charset val="136"/>
      </rPr>
      <t>預(決)算數</t>
    </r>
    <phoneticPr fontId="9" type="noConversion"/>
  </si>
  <si>
    <t>說明</t>
  </si>
  <si>
    <t>本年度預算數</t>
  </si>
  <si>
    <t>上年度預算數</t>
  </si>
  <si>
    <t>前年度決算數</t>
    <phoneticPr fontId="16" type="noConversion"/>
  </si>
  <si>
    <r>
      <t>110</t>
    </r>
    <r>
      <rPr>
        <sz val="12"/>
        <rFont val="標楷體"/>
        <family val="4"/>
        <charset val="136"/>
      </rPr>
      <t>年度決算數</t>
    </r>
    <phoneticPr fontId="9" type="noConversion"/>
  </si>
  <si>
    <r>
      <t>109</t>
    </r>
    <r>
      <rPr>
        <sz val="12"/>
        <rFont val="標楷體"/>
        <family val="4"/>
        <charset val="136"/>
      </rPr>
      <t>年度決算數</t>
    </r>
    <phoneticPr fontId="9" type="noConversion"/>
  </si>
  <si>
    <t>經濟部能源署</t>
    <phoneticPr fontId="9" type="noConversion"/>
  </si>
  <si>
    <t>能源研究發展基金</t>
    <phoneticPr fontId="9" type="noConversion"/>
  </si>
  <si>
    <t>員工人數彙計表</t>
    <phoneticPr fontId="5" type="noConversion"/>
  </si>
  <si>
    <r>
      <rPr>
        <sz val="12"/>
        <rFont val="標楷體"/>
        <family val="4"/>
        <charset val="136"/>
      </rPr>
      <t>中華民國</t>
    </r>
    <r>
      <rPr>
        <sz val="12"/>
        <rFont val="Times New Roman"/>
        <family val="1"/>
      </rPr>
      <t>113</t>
    </r>
    <r>
      <rPr>
        <sz val="12"/>
        <rFont val="標楷體"/>
        <family val="4"/>
        <charset val="136"/>
      </rPr>
      <t>年度</t>
    </r>
    <phoneticPr fontId="5" type="noConversion"/>
  </si>
  <si>
    <t>單位：人</t>
  </si>
  <si>
    <r>
      <t>科</t>
    </r>
    <r>
      <rPr>
        <sz val="12"/>
        <rFont val="Times New Roman"/>
        <family val="1"/>
      </rPr>
      <t xml:space="preserve">               </t>
    </r>
    <r>
      <rPr>
        <sz val="12"/>
        <rFont val="標楷體"/>
        <family val="4"/>
        <charset val="136"/>
      </rPr>
      <t>目</t>
    </r>
    <phoneticPr fontId="5" type="noConversion"/>
  </si>
  <si>
    <t>上年度最高
可進用員額數</t>
    <phoneticPr fontId="5" type="noConversion"/>
  </si>
  <si>
    <r>
      <rPr>
        <sz val="12"/>
        <rFont val="標楷體"/>
        <family val="4"/>
        <charset val="136"/>
      </rPr>
      <t>本年度
增減</t>
    </r>
    <r>
      <rPr>
        <sz val="12"/>
        <rFont val="Times New Roman"/>
        <family val="1"/>
      </rPr>
      <t>(</t>
    </r>
    <r>
      <rPr>
        <sz val="12"/>
        <rFont val="標楷體"/>
        <family val="4"/>
        <charset val="136"/>
      </rPr>
      <t>－</t>
    </r>
    <r>
      <rPr>
        <sz val="12"/>
        <rFont val="Times New Roman"/>
        <family val="1"/>
      </rPr>
      <t>)</t>
    </r>
    <r>
      <rPr>
        <sz val="12"/>
        <rFont val="標楷體"/>
        <family val="4"/>
        <charset val="136"/>
      </rPr>
      <t>數</t>
    </r>
    <phoneticPr fontId="9" type="noConversion"/>
  </si>
  <si>
    <t>本年度最高
可進用員額數</t>
    <phoneticPr fontId="5" type="noConversion"/>
  </si>
  <si>
    <r>
      <t>說</t>
    </r>
    <r>
      <rPr>
        <sz val="12"/>
        <rFont val="Times New Roman"/>
        <family val="1"/>
      </rPr>
      <t xml:space="preserve">      </t>
    </r>
    <r>
      <rPr>
        <sz val="12"/>
        <rFont val="標楷體"/>
        <family val="4"/>
        <charset val="136"/>
      </rPr>
      <t>明</t>
    </r>
    <phoneticPr fontId="5" type="noConversion"/>
  </si>
  <si>
    <t>經濟部能源署</t>
    <phoneticPr fontId="5" type="noConversion"/>
  </si>
  <si>
    <t>能源研究發展基金</t>
    <phoneticPr fontId="5" type="noConversion"/>
  </si>
  <si>
    <t>用人費用彙計表</t>
    <phoneticPr fontId="5" type="noConversion"/>
  </si>
  <si>
    <r>
      <t>中華民國</t>
    </r>
    <r>
      <rPr>
        <sz val="12"/>
        <rFont val="Times New Roman"/>
        <family val="1"/>
      </rPr>
      <t>113</t>
    </r>
    <r>
      <rPr>
        <sz val="12"/>
        <rFont val="標楷體"/>
        <family val="4"/>
        <charset val="136"/>
      </rPr>
      <t>年度</t>
    </r>
    <phoneticPr fontId="5" type="noConversion"/>
  </si>
  <si>
    <t>單位：新臺幣千元</t>
    <phoneticPr fontId="9" type="noConversion"/>
  </si>
  <si>
    <r>
      <t>科</t>
    </r>
    <r>
      <rPr>
        <sz val="12"/>
        <rFont val="Times New Roman"/>
        <family val="1"/>
      </rPr>
      <t xml:space="preserve">          </t>
    </r>
    <r>
      <rPr>
        <sz val="12"/>
        <rFont val="標楷體"/>
        <family val="4"/>
        <charset val="136"/>
      </rPr>
      <t>目</t>
    </r>
    <phoneticPr fontId="5" type="noConversion"/>
  </si>
  <si>
    <t>正式員額薪資</t>
    <phoneticPr fontId="5" type="noConversion"/>
  </si>
  <si>
    <t>聘僱人員薪資</t>
    <phoneticPr fontId="5" type="noConversion"/>
  </si>
  <si>
    <t>加（夜）班費</t>
    <phoneticPr fontId="5" type="noConversion"/>
  </si>
  <si>
    <r>
      <t>獎</t>
    </r>
    <r>
      <rPr>
        <sz val="12"/>
        <rFont val="Times New Roman"/>
        <family val="1"/>
      </rPr>
      <t xml:space="preserve">       </t>
    </r>
    <r>
      <rPr>
        <sz val="12"/>
        <rFont val="標楷體"/>
        <family val="4"/>
        <charset val="136"/>
      </rPr>
      <t>金</t>
    </r>
    <phoneticPr fontId="5" type="noConversion"/>
  </si>
  <si>
    <t>退休及
卹償金</t>
    <phoneticPr fontId="5" type="noConversion"/>
  </si>
  <si>
    <t>福利費</t>
    <phoneticPr fontId="5" type="noConversion"/>
  </si>
  <si>
    <r>
      <t>合</t>
    </r>
    <r>
      <rPr>
        <sz val="12"/>
        <rFont val="Times New Roman"/>
        <family val="1"/>
      </rPr>
      <t xml:space="preserve">   </t>
    </r>
    <r>
      <rPr>
        <sz val="12"/>
        <rFont val="標楷體"/>
        <family val="4"/>
        <charset val="136"/>
      </rPr>
      <t>計</t>
    </r>
    <phoneticPr fontId="5" type="noConversion"/>
  </si>
  <si>
    <t>兼任人員用人費用</t>
    <phoneticPr fontId="5" type="noConversion"/>
  </si>
  <si>
    <t>總計</t>
    <phoneticPr fontId="5" type="noConversion"/>
  </si>
  <si>
    <t>年終獎金</t>
    <phoneticPr fontId="5" type="noConversion"/>
  </si>
  <si>
    <t>考績獎金</t>
    <phoneticPr fontId="5" type="noConversion"/>
  </si>
  <si>
    <t>其他</t>
    <phoneticPr fontId="5" type="noConversion"/>
  </si>
  <si>
    <t>退休金</t>
    <phoneticPr fontId="5" type="noConversion"/>
  </si>
  <si>
    <t>分擔保險費</t>
    <phoneticPr fontId="5" type="noConversion"/>
  </si>
  <si>
    <t>傷病醫藥費</t>
    <phoneticPr fontId="5" type="noConversion"/>
  </si>
  <si>
    <t>提撥福利金</t>
    <phoneticPr fontId="5" type="noConversion"/>
  </si>
  <si>
    <t>合計</t>
    <phoneticPr fontId="9" type="noConversion"/>
  </si>
  <si>
    <r>
      <rPr>
        <sz val="12"/>
        <rFont val="標楷體"/>
        <family val="4"/>
        <charset val="136"/>
      </rPr>
      <t>註：另於服務費用編列辦理能源資料蒐集、新聞聯絡及發布等業務之勞務承攬進用人力</t>
    </r>
    <r>
      <rPr>
        <sz val="12"/>
        <rFont val="Times New Roman"/>
        <family val="1"/>
      </rPr>
      <t>1</t>
    </r>
    <r>
      <rPr>
        <sz val="12"/>
        <rFont val="標楷體"/>
        <family val="4"/>
        <charset val="136"/>
      </rPr>
      <t>人，計</t>
    </r>
    <r>
      <rPr>
        <sz val="12"/>
        <rFont val="Times New Roman"/>
        <family val="1"/>
      </rPr>
      <t>600</t>
    </r>
    <r>
      <rPr>
        <sz val="12"/>
        <rFont val="標楷體"/>
        <family val="4"/>
        <charset val="136"/>
      </rPr>
      <t>千元。</t>
    </r>
    <phoneticPr fontId="5" type="noConversion"/>
  </si>
  <si>
    <t>經濟部能源署</t>
    <phoneticPr fontId="5" type="noConversion"/>
  </si>
  <si>
    <t>能源研究發展基金</t>
    <phoneticPr fontId="5" type="noConversion"/>
  </si>
  <si>
    <r>
      <t xml:space="preserve"> 中華民國</t>
    </r>
    <r>
      <rPr>
        <sz val="12"/>
        <rFont val="Times New Roman"/>
        <family val="1"/>
      </rPr>
      <t>113</t>
    </r>
    <r>
      <rPr>
        <sz val="12"/>
        <rFont val="標楷體"/>
        <family val="4"/>
        <charset val="136"/>
      </rPr>
      <t>年度</t>
    </r>
    <phoneticPr fontId="5" type="noConversion"/>
  </si>
  <si>
    <t>　</t>
    <phoneticPr fontId="5" type="noConversion"/>
  </si>
  <si>
    <t>單位：新臺幣千元</t>
    <phoneticPr fontId="5" type="noConversion"/>
  </si>
  <si>
    <t>計        畫        別</t>
    <phoneticPr fontId="5" type="noConversion"/>
  </si>
  <si>
    <t>預 算 數</t>
  </si>
  <si>
    <t>預 計 執 行 內 容</t>
    <phoneticPr fontId="5" type="noConversion"/>
  </si>
  <si>
    <r>
      <rPr>
        <sz val="12"/>
        <rFont val="標楷體"/>
        <family val="4"/>
        <charset val="136"/>
      </rPr>
      <t>能源研究發展工作計畫</t>
    </r>
    <phoneticPr fontId="9" type="noConversion"/>
  </si>
  <si>
    <t>1.</t>
    <phoneticPr fontId="4" type="noConversion"/>
  </si>
  <si>
    <r>
      <rPr>
        <sz val="12"/>
        <rFont val="標楷體"/>
        <family val="4"/>
        <charset val="136"/>
      </rPr>
      <t>配合本部整體政策宣導，相關媒體宣導製作、託播及刊登等經費</t>
    </r>
    <r>
      <rPr>
        <sz val="12"/>
        <rFont val="Times New Roman"/>
        <family val="1"/>
      </rPr>
      <t>3,000</t>
    </r>
    <r>
      <rPr>
        <sz val="12"/>
        <rFont val="標楷體"/>
        <family val="4"/>
        <charset val="136"/>
      </rPr>
      <t>千元。</t>
    </r>
    <phoneticPr fontId="5" type="noConversion"/>
  </si>
  <si>
    <t>2.</t>
  </si>
  <si>
    <r>
      <rPr>
        <sz val="12"/>
        <rFont val="標楷體"/>
        <family val="4"/>
        <charset val="136"/>
      </rPr>
      <t>宣導服務業節能推動成果及節能觀念，相關媒體宣導製作、託播及刊登等經費</t>
    </r>
    <r>
      <rPr>
        <sz val="12"/>
        <rFont val="Times New Roman"/>
        <family val="1"/>
      </rPr>
      <t>105</t>
    </r>
    <r>
      <rPr>
        <sz val="12"/>
        <rFont val="標楷體"/>
        <family val="4"/>
        <charset val="136"/>
      </rPr>
      <t>千元。</t>
    </r>
    <phoneticPr fontId="5" type="noConversion"/>
  </si>
  <si>
    <t>3.</t>
  </si>
  <si>
    <r>
      <rPr>
        <sz val="12"/>
        <rFont val="標楷體"/>
        <family val="4"/>
        <charset val="136"/>
      </rPr>
      <t>能源技術服務業推動成果案例，相關媒體宣導製作、託播及刊登等經費</t>
    </r>
    <r>
      <rPr>
        <sz val="12"/>
        <rFont val="Times New Roman"/>
        <family val="1"/>
      </rPr>
      <t>100</t>
    </r>
    <r>
      <rPr>
        <sz val="12"/>
        <rFont val="標楷體"/>
        <family val="4"/>
        <charset val="136"/>
      </rPr>
      <t>千元。</t>
    </r>
    <phoneticPr fontId="5" type="noConversion"/>
  </si>
  <si>
    <t>4.</t>
  </si>
  <si>
    <r>
      <rPr>
        <sz val="12"/>
        <rFont val="標楷體"/>
        <family val="4"/>
        <charset val="136"/>
      </rPr>
      <t>推動車輛耗能研究網站及車輛能效標示等資訊推廣，相關媒體宣導製作、託播及刊登等經費</t>
    </r>
    <r>
      <rPr>
        <sz val="12"/>
        <rFont val="Times New Roman"/>
        <family val="1"/>
      </rPr>
      <t>200</t>
    </r>
    <r>
      <rPr>
        <sz val="12"/>
        <rFont val="標楷體"/>
        <family val="4"/>
        <charset val="136"/>
      </rPr>
      <t>千元。</t>
    </r>
    <phoneticPr fontId="5" type="noConversion"/>
  </si>
  <si>
    <t>5.</t>
  </si>
  <si>
    <r>
      <rPr>
        <sz val="12"/>
        <rFont val="標楷體"/>
        <family val="4"/>
        <charset val="136"/>
      </rPr>
      <t>辦理能源設備及器具效率管理政策推動，相關媒體宣導製作、託播及刊登等經費</t>
    </r>
    <r>
      <rPr>
        <sz val="12"/>
        <rFont val="Times New Roman"/>
        <family val="1"/>
      </rPr>
      <t>635</t>
    </r>
    <r>
      <rPr>
        <sz val="12"/>
        <rFont val="標楷體"/>
        <family val="4"/>
        <charset val="136"/>
      </rPr>
      <t>千元。</t>
    </r>
    <phoneticPr fontId="5" type="noConversion"/>
  </si>
  <si>
    <t>6.</t>
  </si>
  <si>
    <r>
      <rPr>
        <sz val="12"/>
        <rFont val="標楷體"/>
        <family val="4"/>
        <charset val="136"/>
      </rPr>
      <t>辦理重型車輛能源效率之推動，相關媒體宣導製作、託播及刊登等經費</t>
    </r>
    <r>
      <rPr>
        <sz val="12"/>
        <rFont val="Times New Roman"/>
        <family val="1"/>
      </rPr>
      <t>300</t>
    </r>
    <r>
      <rPr>
        <sz val="12"/>
        <rFont val="標楷體"/>
        <family val="4"/>
        <charset val="136"/>
      </rPr>
      <t>千元。</t>
    </r>
    <phoneticPr fontId="5" type="noConversion"/>
  </si>
  <si>
    <t>7.</t>
  </si>
  <si>
    <r>
      <rPr>
        <sz val="12"/>
        <rFont val="標楷體"/>
        <family val="4"/>
        <charset val="136"/>
      </rPr>
      <t>辦理馬達動力機械效率管理政策推動，相關媒體宣導製作、託播及刊登等經費</t>
    </r>
    <r>
      <rPr>
        <sz val="12"/>
        <rFont val="Times New Roman"/>
        <family val="1"/>
      </rPr>
      <t>300</t>
    </r>
    <r>
      <rPr>
        <sz val="12"/>
        <rFont val="標楷體"/>
        <family val="4"/>
        <charset val="136"/>
      </rPr>
      <t>千元。</t>
    </r>
    <phoneticPr fontId="5" type="noConversion"/>
  </si>
  <si>
    <t>8.</t>
  </si>
  <si>
    <r>
      <rPr>
        <sz val="12"/>
        <rFont val="標楷體"/>
        <family val="4"/>
        <charset val="136"/>
      </rPr>
      <t>辦理節能政策推動及整合宣導，相關媒體宣導製作、託播及刊登等經費</t>
    </r>
    <r>
      <rPr>
        <sz val="12"/>
        <rFont val="Times New Roman"/>
        <family val="1"/>
      </rPr>
      <t>6,000</t>
    </r>
    <r>
      <rPr>
        <sz val="12"/>
        <rFont val="標楷體"/>
        <family val="4"/>
        <charset val="136"/>
      </rPr>
      <t>千元。</t>
    </r>
    <phoneticPr fontId="5" type="noConversion"/>
  </si>
  <si>
    <t>9.</t>
  </si>
  <si>
    <r>
      <rPr>
        <sz val="12"/>
        <rFont val="標楷體"/>
        <family val="4"/>
        <charset val="136"/>
      </rPr>
      <t>辦理冰水主機能源效率基準推動，相關媒體宣導製作、託播及刊登等經費</t>
    </r>
    <r>
      <rPr>
        <sz val="12"/>
        <rFont val="Times New Roman"/>
        <family val="1"/>
      </rPr>
      <t>76</t>
    </r>
    <r>
      <rPr>
        <sz val="12"/>
        <rFont val="標楷體"/>
        <family val="4"/>
        <charset val="136"/>
      </rPr>
      <t>千元。</t>
    </r>
    <phoneticPr fontId="5" type="noConversion"/>
  </si>
  <si>
    <t>10.</t>
  </si>
  <si>
    <r>
      <rPr>
        <sz val="12"/>
        <rFont val="標楷體"/>
        <family val="4"/>
        <charset val="136"/>
      </rPr>
      <t>辦理建築設施導入近零技術之相關媒體宣導製作、託播及刊登等經費</t>
    </r>
    <r>
      <rPr>
        <sz val="12"/>
        <rFont val="Times New Roman"/>
        <family val="1"/>
      </rPr>
      <t>300</t>
    </r>
    <r>
      <rPr>
        <sz val="12"/>
        <rFont val="標楷體"/>
        <family val="4"/>
        <charset val="136"/>
      </rPr>
      <t>千元。</t>
    </r>
    <phoneticPr fontId="5" type="noConversion"/>
  </si>
  <si>
    <t>11.</t>
  </si>
  <si>
    <r>
      <rPr>
        <sz val="12"/>
        <rFont val="標楷體"/>
        <family val="4"/>
        <charset val="136"/>
      </rPr>
      <t>辦理電力設備相關現況及政府施政方向之揭露與分享，相關媒體宣導製作、託播及刊登等經費</t>
    </r>
    <r>
      <rPr>
        <sz val="12"/>
        <rFont val="Times New Roman"/>
        <family val="1"/>
      </rPr>
      <t>60</t>
    </r>
    <r>
      <rPr>
        <sz val="12"/>
        <rFont val="標楷體"/>
        <family val="4"/>
        <charset val="136"/>
      </rPr>
      <t>千元。</t>
    </r>
    <phoneticPr fontId="5" type="noConversion"/>
  </si>
  <si>
    <t>12.</t>
  </si>
  <si>
    <r>
      <rPr>
        <sz val="12"/>
        <rFont val="標楷體"/>
        <family val="4"/>
        <charset val="136"/>
      </rPr>
      <t>強化及宣導我國電力穩定供應資訊及專業知識，相關媒體宣導製作、託播及刊登等經費</t>
    </r>
    <r>
      <rPr>
        <sz val="12"/>
        <rFont val="Times New Roman"/>
        <family val="1"/>
      </rPr>
      <t>18</t>
    </r>
    <r>
      <rPr>
        <sz val="12"/>
        <rFont val="標楷體"/>
        <family val="4"/>
        <charset val="136"/>
      </rPr>
      <t>千元。</t>
    </r>
    <phoneticPr fontId="5" type="noConversion"/>
  </si>
  <si>
    <t>13.</t>
  </si>
  <si>
    <r>
      <rPr>
        <sz val="12"/>
        <rFont val="標楷體"/>
        <family val="4"/>
        <charset val="136"/>
      </rPr>
      <t>辦理用電安全相關訊息之分享及推動，相關媒體宣導製作、託播及刊登等經費</t>
    </r>
    <r>
      <rPr>
        <sz val="12"/>
        <rFont val="Times New Roman"/>
        <family val="1"/>
      </rPr>
      <t>120</t>
    </r>
    <r>
      <rPr>
        <sz val="12"/>
        <rFont val="標楷體"/>
        <family val="4"/>
        <charset val="136"/>
      </rPr>
      <t>千元。</t>
    </r>
    <phoneticPr fontId="5" type="noConversion"/>
  </si>
  <si>
    <t>14.</t>
  </si>
  <si>
    <r>
      <rPr>
        <sz val="12"/>
        <rFont val="標楷體"/>
        <family val="4"/>
        <charset val="136"/>
      </rPr>
      <t>研擬能源政策宣導主軸與議題內容，提出廣宣議題及資源宣傳規劃，相關媒體宣導製作、託播及刊登等經費</t>
    </r>
    <r>
      <rPr>
        <sz val="12"/>
        <rFont val="Times New Roman"/>
        <family val="1"/>
      </rPr>
      <t>4,000</t>
    </r>
    <r>
      <rPr>
        <sz val="12"/>
        <rFont val="標楷體"/>
        <family val="4"/>
        <charset val="136"/>
      </rPr>
      <t>千元。</t>
    </r>
    <phoneticPr fontId="5" type="noConversion"/>
  </si>
  <si>
    <t>15.</t>
  </si>
  <si>
    <r>
      <rPr>
        <sz val="12"/>
        <rFont val="標楷體"/>
        <family val="4"/>
        <charset val="136"/>
      </rPr>
      <t>宣導電力領域相關資訊，相關媒體宣導製作、託播及刊登等經費</t>
    </r>
    <r>
      <rPr>
        <sz val="12"/>
        <rFont val="Times New Roman"/>
        <family val="1"/>
      </rPr>
      <t>20</t>
    </r>
    <r>
      <rPr>
        <sz val="12"/>
        <rFont val="標楷體"/>
        <family val="4"/>
        <charset val="136"/>
      </rPr>
      <t>千元。</t>
    </r>
    <phoneticPr fontId="5" type="noConversion"/>
  </si>
  <si>
    <t>16.</t>
  </si>
  <si>
    <r>
      <rPr>
        <sz val="12"/>
        <rFont val="標楷體"/>
        <family val="4"/>
        <charset val="136"/>
      </rPr>
      <t>宣導能源管理人員訓練、數位學習平台及能源管理社群招生與成果，相關媒體宣導製作、託播及刊登等經費</t>
    </r>
    <r>
      <rPr>
        <sz val="12"/>
        <rFont val="Times New Roman"/>
        <family val="1"/>
      </rPr>
      <t>450</t>
    </r>
    <r>
      <rPr>
        <sz val="12"/>
        <rFont val="標楷體"/>
        <family val="4"/>
        <charset val="136"/>
      </rPr>
      <t>千元。</t>
    </r>
    <phoneticPr fontId="5" type="noConversion"/>
  </si>
  <si>
    <t>17.</t>
  </si>
  <si>
    <r>
      <rPr>
        <sz val="12"/>
        <rFont val="標楷體"/>
        <family val="4"/>
        <charset val="136"/>
      </rPr>
      <t>辦理能源教育成果展示宣導，相關媒體宣導製作、託播及刊登等經費</t>
    </r>
    <r>
      <rPr>
        <sz val="12"/>
        <rFont val="Times New Roman"/>
        <family val="1"/>
      </rPr>
      <t>900</t>
    </r>
    <r>
      <rPr>
        <sz val="12"/>
        <rFont val="標楷體"/>
        <family val="4"/>
        <charset val="136"/>
      </rPr>
      <t>千元。</t>
    </r>
    <phoneticPr fontId="5" type="noConversion"/>
  </si>
  <si>
    <t>18.</t>
  </si>
  <si>
    <r>
      <rPr>
        <sz val="12"/>
        <rFont val="標楷體"/>
        <family val="4"/>
        <charset val="136"/>
      </rPr>
      <t>辦理碳捕存再利用整合示範成果之相關媒體宣導製作、託播及刊登等經費</t>
    </r>
    <r>
      <rPr>
        <sz val="12"/>
        <rFont val="Times New Roman"/>
        <family val="1"/>
      </rPr>
      <t>50</t>
    </r>
    <r>
      <rPr>
        <sz val="12"/>
        <rFont val="標楷體"/>
        <family val="4"/>
        <charset val="136"/>
      </rPr>
      <t>千元。</t>
    </r>
    <phoneticPr fontId="5" type="noConversion"/>
  </si>
  <si>
    <t>19.</t>
  </si>
  <si>
    <r>
      <rPr>
        <sz val="12"/>
        <rFont val="標楷體"/>
        <family val="4"/>
        <charset val="136"/>
      </rPr>
      <t>辦理高效率工業吸附節能技術開發成果之相關媒體宣導製作、託播及刊登等經費</t>
    </r>
    <r>
      <rPr>
        <sz val="12"/>
        <rFont val="Times New Roman"/>
        <family val="1"/>
      </rPr>
      <t>50</t>
    </r>
    <r>
      <rPr>
        <sz val="12"/>
        <rFont val="標楷體"/>
        <family val="4"/>
        <charset val="136"/>
      </rPr>
      <t>千元。</t>
    </r>
    <phoneticPr fontId="5" type="noConversion"/>
  </si>
  <si>
    <t>20.</t>
  </si>
  <si>
    <r>
      <rPr>
        <sz val="12"/>
        <rFont val="標楷體"/>
        <family val="4"/>
        <charset val="136"/>
      </rPr>
      <t>辦理磁電加熱節能設備技術發展成果之相關媒體宣導製作、託播及刊登等經費</t>
    </r>
    <r>
      <rPr>
        <sz val="12"/>
        <rFont val="Times New Roman"/>
        <family val="1"/>
      </rPr>
      <t>135</t>
    </r>
    <r>
      <rPr>
        <sz val="12"/>
        <rFont val="標楷體"/>
        <family val="4"/>
        <charset val="136"/>
      </rPr>
      <t>千元。</t>
    </r>
    <phoneticPr fontId="5" type="noConversion"/>
  </si>
  <si>
    <t>21.</t>
  </si>
  <si>
    <r>
      <rPr>
        <sz val="12"/>
        <rFont val="標楷體"/>
        <family val="4"/>
        <charset val="136"/>
      </rPr>
      <t>辦理智慧型自預熱式暨間接燃燒節能技術研發成果之相關媒體宣導製作、託播及刊登等經費</t>
    </r>
    <r>
      <rPr>
        <sz val="12"/>
        <rFont val="Times New Roman"/>
        <family val="1"/>
      </rPr>
      <t>200</t>
    </r>
    <r>
      <rPr>
        <sz val="12"/>
        <rFont val="標楷體"/>
        <family val="4"/>
        <charset val="136"/>
      </rPr>
      <t>千元。</t>
    </r>
    <phoneticPr fontId="5" type="noConversion"/>
  </si>
  <si>
    <t>22.</t>
  </si>
  <si>
    <r>
      <rPr>
        <sz val="12"/>
        <rFont val="標楷體"/>
        <family val="4"/>
        <charset val="136"/>
      </rPr>
      <t>辦理紡織製程節能技術研發成果之相關媒體宣導製作、託播及刊登等經費</t>
    </r>
    <r>
      <rPr>
        <sz val="12"/>
        <rFont val="Times New Roman"/>
        <family val="1"/>
      </rPr>
      <t>100</t>
    </r>
    <r>
      <rPr>
        <sz val="12"/>
        <rFont val="標楷體"/>
        <family val="4"/>
        <charset val="136"/>
      </rPr>
      <t>千元。</t>
    </r>
    <phoneticPr fontId="5" type="noConversion"/>
  </si>
  <si>
    <t>23.</t>
  </si>
  <si>
    <r>
      <rPr>
        <sz val="12"/>
        <rFont val="標楷體"/>
        <family val="4"/>
        <charset val="136"/>
      </rPr>
      <t>辦理住商智慧節能系統技術與示範應用成果之相關媒體宣導製作、託播及刊登等經費</t>
    </r>
    <r>
      <rPr>
        <sz val="12"/>
        <rFont val="Times New Roman"/>
        <family val="1"/>
      </rPr>
      <t>60</t>
    </r>
    <r>
      <rPr>
        <sz val="12"/>
        <rFont val="標楷體"/>
        <family val="4"/>
        <charset val="136"/>
      </rPr>
      <t>千元。</t>
    </r>
    <phoneticPr fontId="5" type="noConversion"/>
  </si>
  <si>
    <t>24.</t>
  </si>
  <si>
    <r>
      <rPr>
        <sz val="12"/>
        <rFont val="標楷體"/>
        <family val="4"/>
        <charset val="136"/>
      </rPr>
      <t>辦理節能綠色吸附材料關鍵元件及設備技術開發成果之相關媒體宣導製作、託播及刊登等經費</t>
    </r>
    <r>
      <rPr>
        <sz val="12"/>
        <rFont val="Times New Roman"/>
        <family val="1"/>
      </rPr>
      <t>100</t>
    </r>
    <r>
      <rPr>
        <sz val="12"/>
        <rFont val="標楷體"/>
        <family val="4"/>
        <charset val="136"/>
      </rPr>
      <t>千元。</t>
    </r>
    <phoneticPr fontId="5" type="noConversion"/>
  </si>
  <si>
    <t>25.</t>
  </si>
  <si>
    <r>
      <rPr>
        <sz val="12"/>
        <rFont val="標楷體"/>
        <family val="4"/>
        <charset val="136"/>
      </rPr>
      <t>辦理主動式節能技術與示範應用成果之相關媒體宣導製作、託播及刊登等經費</t>
    </r>
    <r>
      <rPr>
        <sz val="12"/>
        <rFont val="Times New Roman"/>
        <family val="1"/>
      </rPr>
      <t>100</t>
    </r>
    <r>
      <rPr>
        <sz val="12"/>
        <rFont val="標楷體"/>
        <family val="4"/>
        <charset val="136"/>
      </rPr>
      <t>千元。</t>
    </r>
    <phoneticPr fontId="5" type="noConversion"/>
  </si>
  <si>
    <t>26.</t>
  </si>
  <si>
    <r>
      <rPr>
        <sz val="12"/>
        <rFont val="標楷體"/>
        <family val="4"/>
        <charset val="136"/>
      </rPr>
      <t>辦理工業低碳燃燒節能技術開發成果之相關媒體宣導製作、託播及刊登等經費</t>
    </r>
    <r>
      <rPr>
        <sz val="12"/>
        <rFont val="Times New Roman"/>
        <family val="1"/>
      </rPr>
      <t>5</t>
    </r>
    <r>
      <rPr>
        <sz val="12"/>
        <rFont val="標楷體"/>
        <family val="4"/>
        <charset val="136"/>
      </rPr>
      <t>千元。</t>
    </r>
    <phoneticPr fontId="5" type="noConversion"/>
  </si>
  <si>
    <t>27.</t>
  </si>
  <si>
    <r>
      <rPr>
        <sz val="12"/>
        <rFont val="標楷體"/>
        <family val="4"/>
        <charset val="136"/>
      </rPr>
      <t>辦理製造業能源管理示範輔導，相關媒體宣導製作、託播及刊登等經費</t>
    </r>
    <r>
      <rPr>
        <sz val="12"/>
        <rFont val="Times New Roman"/>
        <family val="1"/>
      </rPr>
      <t>20</t>
    </r>
    <r>
      <rPr>
        <sz val="12"/>
        <rFont val="標楷體"/>
        <family val="4"/>
        <charset val="136"/>
      </rPr>
      <t>千元。</t>
    </r>
    <phoneticPr fontId="5" type="noConversion"/>
  </si>
  <si>
    <t>28.</t>
  </si>
  <si>
    <r>
      <rPr>
        <sz val="12"/>
        <rFont val="標楷體"/>
        <family val="4"/>
        <charset val="136"/>
      </rPr>
      <t>辦理經濟部淨零推動重點成果之相關媒體宣導製作、託播及刊登等經費</t>
    </r>
    <r>
      <rPr>
        <sz val="12"/>
        <rFont val="Times New Roman"/>
        <family val="1"/>
      </rPr>
      <t>1,300</t>
    </r>
    <r>
      <rPr>
        <sz val="12"/>
        <rFont val="標楷體"/>
        <family val="4"/>
        <charset val="136"/>
      </rPr>
      <t>千元。</t>
    </r>
    <phoneticPr fontId="5" type="noConversion"/>
  </si>
  <si>
    <r>
      <rPr>
        <sz val="12"/>
        <rFont val="標楷體"/>
        <family val="4"/>
        <charset val="136"/>
      </rPr>
      <t>總　　　計</t>
    </r>
  </si>
  <si>
    <t>悉數為經常支出。</t>
  </si>
  <si>
    <t>媒體政策及業務宣導費彙計表</t>
    <phoneticPr fontId="5" type="noConversion"/>
  </si>
  <si>
    <t>經濟部能源署</t>
    <phoneticPr fontId="5" type="noConversion"/>
  </si>
  <si>
    <t>能源研究發展基金</t>
    <phoneticPr fontId="5" type="noConversion"/>
  </si>
  <si>
    <r>
      <rPr>
        <sz val="12"/>
        <rFont val="標楷體"/>
        <family val="4"/>
        <charset val="136"/>
      </rPr>
      <t>中華民國</t>
    </r>
    <r>
      <rPr>
        <sz val="12"/>
        <rFont val="Times New Roman"/>
        <family val="1"/>
      </rPr>
      <t>113</t>
    </r>
    <r>
      <rPr>
        <sz val="12"/>
        <rFont val="標楷體"/>
        <family val="4"/>
        <charset val="136"/>
      </rPr>
      <t>年度</t>
    </r>
    <phoneticPr fontId="9" type="noConversion"/>
  </si>
  <si>
    <t>　</t>
    <phoneticPr fontId="5" type="noConversion"/>
  </si>
  <si>
    <t>單位：新臺幣千元</t>
    <phoneticPr fontId="5" type="noConversion"/>
  </si>
  <si>
    <t>項            目</t>
    <phoneticPr fontId="25" type="noConversion"/>
  </si>
  <si>
    <t>金    額</t>
    <phoneticPr fontId="25" type="noConversion"/>
  </si>
  <si>
    <t>辦理年度</t>
    <phoneticPr fontId="25" type="noConversion"/>
  </si>
  <si>
    <t>說    明</t>
    <phoneticPr fontId="25" type="noConversion"/>
  </si>
  <si>
    <t>固定資產之建設、改良、擴充</t>
    <phoneticPr fontId="4" type="noConversion"/>
  </si>
  <si>
    <t>（一）能源研究發展工作計畫</t>
    <phoneticPr fontId="4" type="noConversion"/>
  </si>
  <si>
    <t>一般建築及設備計畫</t>
    <phoneticPr fontId="4" type="noConversion"/>
  </si>
  <si>
    <t>112</t>
    <phoneticPr fontId="4" type="noConversion"/>
  </si>
  <si>
    <r>
      <rPr>
        <sz val="12"/>
        <rFont val="標楷體"/>
        <family val="4"/>
        <charset val="136"/>
      </rPr>
      <t>為因應能源局於</t>
    </r>
    <r>
      <rPr>
        <sz val="12"/>
        <rFont val="Times New Roman"/>
        <family val="1"/>
      </rPr>
      <t>112</t>
    </r>
    <r>
      <rPr>
        <sz val="12"/>
        <rFont val="標楷體"/>
        <family val="4"/>
        <charset val="136"/>
      </rPr>
      <t>年</t>
    </r>
    <r>
      <rPr>
        <sz val="12"/>
        <rFont val="Times New Roman"/>
        <family val="1"/>
      </rPr>
      <t>9</t>
    </r>
    <r>
      <rPr>
        <sz val="12"/>
        <rFont val="標楷體"/>
        <family val="4"/>
        <charset val="136"/>
      </rPr>
      <t>月</t>
    </r>
    <r>
      <rPr>
        <sz val="12"/>
        <rFont val="Times New Roman"/>
        <family val="1"/>
      </rPr>
      <t>26</t>
    </r>
    <r>
      <rPr>
        <sz val="12"/>
        <rFont val="標楷體"/>
        <family val="4"/>
        <charset val="136"/>
      </rPr>
      <t>日改制為能源署後，業務及員額大幅成長，爰須擴充電話系統，以利與民眾及其他機關人員接洽及聯繫，確保各項重要業務之推行。本案所需經費</t>
    </r>
    <r>
      <rPr>
        <sz val="12"/>
        <rFont val="Times New Roman"/>
        <family val="1"/>
      </rPr>
      <t>62</t>
    </r>
    <r>
      <rPr>
        <sz val="12"/>
        <rFont val="標楷體"/>
        <family val="4"/>
        <charset val="136"/>
      </rPr>
      <t>萬</t>
    </r>
    <r>
      <rPr>
        <sz val="12"/>
        <rFont val="Times New Roman"/>
        <family val="4"/>
      </rPr>
      <t>5,298</t>
    </r>
    <r>
      <rPr>
        <sz val="12"/>
        <rFont val="標楷體"/>
        <family val="4"/>
        <charset val="136"/>
      </rPr>
      <t>元，經行政院</t>
    </r>
    <r>
      <rPr>
        <sz val="12"/>
        <rFont val="Times New Roman"/>
        <family val="1"/>
      </rPr>
      <t>112</t>
    </r>
    <r>
      <rPr>
        <sz val="12"/>
        <rFont val="標楷體"/>
        <family val="4"/>
        <charset val="136"/>
      </rPr>
      <t>年</t>
    </r>
    <r>
      <rPr>
        <sz val="12"/>
        <rFont val="Times New Roman"/>
        <family val="1"/>
      </rPr>
      <t>8</t>
    </r>
    <r>
      <rPr>
        <sz val="12"/>
        <rFont val="標楷體"/>
        <family val="4"/>
        <charset val="136"/>
      </rPr>
      <t>月</t>
    </r>
    <r>
      <rPr>
        <sz val="12"/>
        <rFont val="Times New Roman"/>
        <family val="1"/>
      </rPr>
      <t>8</t>
    </r>
    <r>
      <rPr>
        <sz val="12"/>
        <rFont val="標楷體"/>
        <family val="4"/>
        <charset val="136"/>
      </rPr>
      <t>日院授經計字第</t>
    </r>
    <r>
      <rPr>
        <sz val="12"/>
        <rFont val="Times New Roman"/>
        <family val="1"/>
      </rPr>
      <t>11200669670</t>
    </r>
    <r>
      <rPr>
        <sz val="12"/>
        <rFont val="標楷體"/>
        <family val="4"/>
        <charset val="136"/>
      </rPr>
      <t>號函同意辦理，並於</t>
    </r>
    <r>
      <rPr>
        <sz val="12"/>
        <rFont val="Times New Roman"/>
        <family val="1"/>
      </rPr>
      <t>113</t>
    </r>
    <r>
      <rPr>
        <sz val="12"/>
        <rFont val="標楷體"/>
        <family val="4"/>
        <charset val="136"/>
      </rPr>
      <t>年度補辦預算。</t>
    </r>
    <phoneticPr fontId="9" type="noConversion"/>
  </si>
  <si>
    <r>
      <rPr>
        <b/>
        <sz val="12"/>
        <rFont val="標楷體"/>
        <family val="4"/>
        <charset val="136"/>
      </rPr>
      <t>二、資金之轉投資</t>
    </r>
  </si>
  <si>
    <r>
      <rPr>
        <sz val="12"/>
        <rFont val="標楷體"/>
        <family val="4"/>
        <charset val="136"/>
      </rPr>
      <t>（一）增加</t>
    </r>
  </si>
  <si>
    <r>
      <rPr>
        <sz val="12"/>
        <rFont val="標楷體"/>
        <family val="4"/>
        <charset val="136"/>
      </rPr>
      <t>（二）收回</t>
    </r>
  </si>
  <si>
    <r>
      <rPr>
        <b/>
        <sz val="12"/>
        <rFont val="標楷體"/>
        <family val="4"/>
        <charset val="136"/>
      </rPr>
      <t>三、資產之變賣</t>
    </r>
  </si>
  <si>
    <r>
      <rPr>
        <b/>
        <sz val="12"/>
        <rFont val="標楷體"/>
        <family val="4"/>
        <charset val="136"/>
      </rPr>
      <t>四、長期債務</t>
    </r>
  </si>
  <si>
    <r>
      <rPr>
        <sz val="12"/>
        <rFont val="標楷體"/>
        <family val="4"/>
        <charset val="136"/>
      </rPr>
      <t>（一）舉借</t>
    </r>
  </si>
  <si>
    <r>
      <rPr>
        <sz val="12"/>
        <rFont val="標楷體"/>
        <family val="4"/>
        <charset val="136"/>
      </rPr>
      <t>（二）償還</t>
    </r>
  </si>
  <si>
    <t>註：</t>
  </si>
  <si>
    <t>1.各基金依預算法第88條規定（地方政府準用）補辦預算，應確係不及編入年度預算，且因經營環
  境發生重大變遷或正常業務之確實需要，並經主管機關確實審核者；不具急迫性之事項，仍應儘
  可能納入預算辦理。</t>
    <phoneticPr fontId="4" type="noConversion"/>
  </si>
  <si>
    <t>2.上開表項均按計畫別分別陳述，並於說明欄內敘明權責機關核准文號。</t>
  </si>
  <si>
    <t>3.各基金所辦理之業務計畫中，涉及固定資產之建設改良擴充、資金之轉投資、資產之變賣及長期
  債務之舉借、償還等行為，依預算第88條規定（地方政府準用），奉核准補辦預算者，均應編製
  本表。</t>
    <phoneticPr fontId="4" type="noConversion"/>
  </si>
  <si>
    <t>補辦預算明細表</t>
    <phoneticPr fontId="9" type="noConversion"/>
  </si>
  <si>
    <t>各項費用彙計表</t>
    <phoneticPr fontId="5" type="noConversion"/>
  </si>
  <si>
    <r>
      <rPr>
        <sz val="12"/>
        <rFont val="標楷體"/>
        <family val="4"/>
        <charset val="136"/>
      </rPr>
      <t>中華民國</t>
    </r>
    <r>
      <rPr>
        <sz val="12"/>
        <rFont val="Times New Roman"/>
        <family val="1"/>
      </rPr>
      <t>113</t>
    </r>
    <r>
      <rPr>
        <sz val="12"/>
        <rFont val="標楷體"/>
        <family val="4"/>
        <charset val="136"/>
      </rPr>
      <t>年度</t>
    </r>
    <phoneticPr fontId="5" type="noConversion"/>
  </si>
  <si>
    <r>
      <t>單位</t>
    </r>
    <r>
      <rPr>
        <sz val="12"/>
        <rFont val="新細明體"/>
        <family val="1"/>
        <charset val="136"/>
      </rPr>
      <t>：</t>
    </r>
    <r>
      <rPr>
        <sz val="12"/>
        <rFont val="標楷體"/>
        <family val="4"/>
        <charset val="136"/>
      </rPr>
      <t>新臺幣千元</t>
    </r>
    <phoneticPr fontId="9" type="noConversion"/>
  </si>
  <si>
    <t>前年度
決算數</t>
    <phoneticPr fontId="5" type="noConversion"/>
  </si>
  <si>
    <t>上年度
預算數</t>
    <phoneticPr fontId="5" type="noConversion"/>
  </si>
  <si>
    <t>科目</t>
    <phoneticPr fontId="5" type="noConversion"/>
  </si>
  <si>
    <t>本年度預算數</t>
    <phoneticPr fontId="5" type="noConversion"/>
  </si>
  <si>
    <t>合計</t>
  </si>
  <si>
    <t>能源研究發展工作計畫</t>
    <phoneticPr fontId="9" type="noConversion"/>
  </si>
  <si>
    <t>一般行政
管理計畫</t>
    <phoneticPr fontId="9" type="noConversion"/>
  </si>
  <si>
    <t>一般建築及
設備計畫</t>
    <phoneticPr fontId="9" type="noConversion"/>
  </si>
  <si>
    <t>用人費用</t>
    <phoneticPr fontId="5" type="noConversion"/>
  </si>
  <si>
    <t>正式員額薪資</t>
    <phoneticPr fontId="5" type="noConversion"/>
  </si>
  <si>
    <t>聘僱及兼職人員薪資</t>
    <phoneticPr fontId="5" type="noConversion"/>
  </si>
  <si>
    <t>加(夜)班費</t>
    <phoneticPr fontId="5" type="noConversion"/>
  </si>
  <si>
    <t>獎金</t>
    <phoneticPr fontId="5" type="noConversion"/>
  </si>
  <si>
    <t>退休及卹償金</t>
    <phoneticPr fontId="5" type="noConversion"/>
  </si>
  <si>
    <t>福利費</t>
    <phoneticPr fontId="5" type="noConversion"/>
  </si>
  <si>
    <t>服務費用</t>
    <phoneticPr fontId="5" type="noConversion"/>
  </si>
  <si>
    <t>水電費</t>
    <phoneticPr fontId="5" type="noConversion"/>
  </si>
  <si>
    <t>郵電費</t>
    <phoneticPr fontId="5" type="noConversion"/>
  </si>
  <si>
    <t>旅運費</t>
    <phoneticPr fontId="5" type="noConversion"/>
  </si>
  <si>
    <t>印刷裝訂及公告費</t>
  </si>
  <si>
    <t>修理保養及保固費</t>
    <phoneticPr fontId="5" type="noConversion"/>
  </si>
  <si>
    <t>保險費</t>
    <phoneticPr fontId="5" type="noConversion"/>
  </si>
  <si>
    <t>一般服務費</t>
    <phoneticPr fontId="5" type="noConversion"/>
  </si>
  <si>
    <t>專業服務費</t>
    <phoneticPr fontId="5" type="noConversion"/>
  </si>
  <si>
    <t>媒體政策及業務宣導費</t>
    <phoneticPr fontId="5" type="noConversion"/>
  </si>
  <si>
    <t>推展費</t>
  </si>
  <si>
    <t>材料及用品費</t>
    <phoneticPr fontId="5" type="noConversion"/>
  </si>
  <si>
    <t>使用材料費</t>
    <phoneticPr fontId="5" type="noConversion"/>
  </si>
  <si>
    <t>用品消耗</t>
    <phoneticPr fontId="5" type="noConversion"/>
  </si>
  <si>
    <t>租金、償債、利息及相關
手續費</t>
    <phoneticPr fontId="5" type="noConversion"/>
  </si>
  <si>
    <t>地租及水租</t>
    <phoneticPr fontId="5" type="noConversion"/>
  </si>
  <si>
    <t>房租</t>
    <phoneticPr fontId="5" type="noConversion"/>
  </si>
  <si>
    <t>機器租金</t>
    <phoneticPr fontId="5" type="noConversion"/>
  </si>
  <si>
    <t>交通及運輸設備租金</t>
    <phoneticPr fontId="5" type="noConversion"/>
  </si>
  <si>
    <t>雜項設備租金</t>
    <phoneticPr fontId="5" type="noConversion"/>
  </si>
  <si>
    <t>購建固定資產、無形資產
及非理財目的之長期投資及營舍與設施工程支出</t>
    <phoneticPr fontId="9" type="noConversion"/>
  </si>
  <si>
    <t>購建固定資產</t>
    <phoneticPr fontId="9" type="noConversion"/>
  </si>
  <si>
    <t>購置無形資產</t>
    <phoneticPr fontId="9" type="noConversion"/>
  </si>
  <si>
    <r>
      <t>稅捐及規費</t>
    </r>
    <r>
      <rPr>
        <b/>
        <sz val="12"/>
        <rFont val="Times New Roman"/>
        <family val="1"/>
      </rPr>
      <t>(</t>
    </r>
    <r>
      <rPr>
        <b/>
        <sz val="12"/>
        <rFont val="標楷體"/>
        <family val="4"/>
        <charset val="136"/>
      </rPr>
      <t>強制費</t>
    </r>
    <r>
      <rPr>
        <b/>
        <sz val="12"/>
        <rFont val="Times New Roman"/>
        <family val="1"/>
      </rPr>
      <t>)</t>
    </r>
    <phoneticPr fontId="5" type="noConversion"/>
  </si>
  <si>
    <t>土地稅</t>
    <phoneticPr fontId="5" type="noConversion"/>
  </si>
  <si>
    <t>房屋稅</t>
    <phoneticPr fontId="5" type="noConversion"/>
  </si>
  <si>
    <t>消費及行為稅</t>
    <phoneticPr fontId="5" type="noConversion"/>
  </si>
  <si>
    <t>規費</t>
    <phoneticPr fontId="5" type="noConversion"/>
  </si>
  <si>
    <t>會費、捐助、補助、分攤 、照護、救濟與交流活動費</t>
    <phoneticPr fontId="5" type="noConversion"/>
  </si>
  <si>
    <t>會費</t>
    <phoneticPr fontId="5" type="noConversion"/>
  </si>
  <si>
    <t>捐助、補助與獎助</t>
    <phoneticPr fontId="5" type="noConversion"/>
  </si>
  <si>
    <t>分擔</t>
    <phoneticPr fontId="5" type="noConversion"/>
  </si>
  <si>
    <t>補貼、獎勵、慰問、照護與救濟</t>
    <phoneticPr fontId="5" type="noConversion"/>
  </si>
  <si>
    <t>短絀、賠償與支應退場支出</t>
    <phoneticPr fontId="5" type="noConversion"/>
  </si>
  <si>
    <t>各項短絀</t>
    <phoneticPr fontId="5" type="noConversion"/>
  </si>
  <si>
    <t>其他支出</t>
    <phoneticPr fontId="5" type="noConversion"/>
  </si>
  <si>
    <r>
      <rPr>
        <sz val="12"/>
        <rFont val="標楷體"/>
        <family val="4"/>
        <charset val="136"/>
      </rPr>
      <t>註：</t>
    </r>
    <r>
      <rPr>
        <sz val="12"/>
        <rFont val="Times New Roman"/>
        <family val="1"/>
      </rPr>
      <t>113</t>
    </r>
    <r>
      <rPr>
        <sz val="12"/>
        <rFont val="標楷體"/>
        <family val="4"/>
        <charset val="136"/>
      </rPr>
      <t>年度國外旅費編列</t>
    </r>
    <r>
      <rPr>
        <sz val="12"/>
        <rFont val="Times New Roman"/>
        <family val="1"/>
      </rPr>
      <t>3,182</t>
    </r>
    <r>
      <rPr>
        <sz val="12"/>
        <rFont val="標楷體"/>
        <family val="4"/>
        <charset val="136"/>
      </rPr>
      <t>千元。</t>
    </r>
    <phoneticPr fontId="9" type="noConversion"/>
  </si>
  <si>
    <r>
      <rPr>
        <sz val="12"/>
        <rFont val="標楷體"/>
        <family val="4"/>
        <charset val="136"/>
      </rPr>
      <t>中華民國</t>
    </r>
    <r>
      <rPr>
        <sz val="12"/>
        <rFont val="Times New Roman"/>
        <family val="1"/>
      </rPr>
      <t>113</t>
    </r>
    <r>
      <rPr>
        <sz val="12"/>
        <rFont val="標楷體"/>
        <family val="4"/>
        <charset val="136"/>
      </rPr>
      <t>年</t>
    </r>
    <r>
      <rPr>
        <sz val="12"/>
        <rFont val="Times New Roman"/>
        <family val="1"/>
      </rPr>
      <t>12</t>
    </r>
    <r>
      <rPr>
        <sz val="12"/>
        <rFont val="標楷體"/>
        <family val="4"/>
        <charset val="136"/>
      </rPr>
      <t>月</t>
    </r>
    <r>
      <rPr>
        <sz val="12"/>
        <rFont val="Times New Roman"/>
        <family val="1"/>
      </rPr>
      <t>31</t>
    </r>
    <r>
      <rPr>
        <sz val="12"/>
        <rFont val="標楷體"/>
        <family val="4"/>
        <charset val="136"/>
      </rPr>
      <t>日</t>
    </r>
    <phoneticPr fontId="5" type="noConversion"/>
  </si>
  <si>
    <r>
      <rPr>
        <sz val="12"/>
        <rFont val="標楷體"/>
        <family val="4"/>
        <charset val="136"/>
      </rPr>
      <t>單位：新臺幣千元</t>
    </r>
    <phoneticPr fontId="2" type="noConversion"/>
  </si>
  <si>
    <r>
      <t>111</t>
    </r>
    <r>
      <rPr>
        <sz val="12"/>
        <rFont val="標楷體"/>
        <family val="4"/>
        <charset val="136"/>
      </rPr>
      <t>年</t>
    </r>
    <r>
      <rPr>
        <sz val="12"/>
        <rFont val="Times New Roman"/>
        <family val="1"/>
      </rPr>
      <t>12</t>
    </r>
    <r>
      <rPr>
        <sz val="12"/>
        <rFont val="標楷體"/>
        <family val="4"/>
        <charset val="136"/>
      </rPr>
      <t>月</t>
    </r>
    <r>
      <rPr>
        <sz val="12"/>
        <rFont val="Times New Roman"/>
        <family val="1"/>
      </rPr>
      <t>31</t>
    </r>
    <r>
      <rPr>
        <sz val="12"/>
        <rFont val="標楷體"/>
        <family val="4"/>
        <charset val="136"/>
      </rPr>
      <t>日
實際數</t>
    </r>
    <phoneticPr fontId="5" type="noConversion"/>
  </si>
  <si>
    <t>科　　　目</t>
    <phoneticPr fontId="5" type="noConversion"/>
  </si>
  <si>
    <r>
      <t>113</t>
    </r>
    <r>
      <rPr>
        <sz val="12"/>
        <rFont val="標楷體"/>
        <family val="4"/>
        <charset val="136"/>
      </rPr>
      <t>年</t>
    </r>
    <r>
      <rPr>
        <sz val="12"/>
        <rFont val="Times New Roman"/>
        <family val="1"/>
      </rPr>
      <t>12</t>
    </r>
    <r>
      <rPr>
        <sz val="12"/>
        <rFont val="標楷體"/>
        <family val="4"/>
        <charset val="136"/>
      </rPr>
      <t>月</t>
    </r>
    <r>
      <rPr>
        <sz val="12"/>
        <rFont val="Times New Roman"/>
        <family val="1"/>
      </rPr>
      <t>31</t>
    </r>
    <r>
      <rPr>
        <sz val="12"/>
        <rFont val="標楷體"/>
        <family val="4"/>
        <charset val="136"/>
      </rPr>
      <t>日
預計數</t>
    </r>
    <phoneticPr fontId="5" type="noConversion"/>
  </si>
  <si>
    <r>
      <t>112</t>
    </r>
    <r>
      <rPr>
        <sz val="12"/>
        <rFont val="標楷體"/>
        <family val="4"/>
        <charset val="136"/>
      </rPr>
      <t>年</t>
    </r>
    <r>
      <rPr>
        <sz val="12"/>
        <rFont val="Times New Roman"/>
        <family val="1"/>
      </rPr>
      <t>12</t>
    </r>
    <r>
      <rPr>
        <sz val="12"/>
        <rFont val="標楷體"/>
        <family val="4"/>
        <charset val="136"/>
      </rPr>
      <t>月</t>
    </r>
    <r>
      <rPr>
        <sz val="12"/>
        <rFont val="Times New Roman"/>
        <family val="1"/>
      </rPr>
      <t>31</t>
    </r>
    <r>
      <rPr>
        <sz val="12"/>
        <rFont val="標楷體"/>
        <family val="4"/>
        <charset val="136"/>
      </rPr>
      <t>日
預計數</t>
    </r>
    <phoneticPr fontId="5" type="noConversion"/>
  </si>
  <si>
    <r>
      <t>比較增減</t>
    </r>
    <r>
      <rPr>
        <sz val="12"/>
        <rFont val="Times New Roman"/>
        <family val="1"/>
      </rPr>
      <t>(</t>
    </r>
    <r>
      <rPr>
        <sz val="12"/>
        <rFont val="標楷體"/>
        <family val="4"/>
        <charset val="136"/>
      </rPr>
      <t>－</t>
    </r>
    <r>
      <rPr>
        <sz val="12"/>
        <rFont val="Times New Roman"/>
        <family val="1"/>
      </rPr>
      <t>)</t>
    </r>
    <phoneticPr fontId="5" type="noConversion"/>
  </si>
  <si>
    <t>資產</t>
    <phoneticPr fontId="5" type="noConversion"/>
  </si>
  <si>
    <t>流動資產</t>
    <phoneticPr fontId="5" type="noConversion"/>
  </si>
  <si>
    <t>現金</t>
    <phoneticPr fontId="5" type="noConversion"/>
  </si>
  <si>
    <t>應收款項</t>
    <phoneticPr fontId="5" type="noConversion"/>
  </si>
  <si>
    <t>預付款項</t>
    <phoneticPr fontId="5" type="noConversion"/>
  </si>
  <si>
    <r>
      <rPr>
        <sz val="12"/>
        <rFont val="標楷體"/>
        <family val="4"/>
        <charset val="136"/>
      </rPr>
      <t>短期貸墊款</t>
    </r>
    <phoneticPr fontId="9" type="noConversion"/>
  </si>
  <si>
    <t>投資、長期應收款項、貸墊款及準備金</t>
    <phoneticPr fontId="5" type="noConversion"/>
  </si>
  <si>
    <t>長期貸款</t>
    <phoneticPr fontId="5" type="noConversion"/>
  </si>
  <si>
    <t>準備金</t>
    <phoneticPr fontId="5" type="noConversion"/>
  </si>
  <si>
    <t>其他資產</t>
    <phoneticPr fontId="5" type="noConversion"/>
  </si>
  <si>
    <t>什項資產</t>
    <phoneticPr fontId="5" type="noConversion"/>
  </si>
  <si>
    <t>資產總額</t>
    <phoneticPr fontId="5" type="noConversion"/>
  </si>
  <si>
    <t>負債</t>
    <phoneticPr fontId="5" type="noConversion"/>
  </si>
  <si>
    <t>流動負債</t>
    <phoneticPr fontId="5" type="noConversion"/>
  </si>
  <si>
    <t>短期債務</t>
    <phoneticPr fontId="5" type="noConversion"/>
  </si>
  <si>
    <t>應付款項</t>
    <phoneticPr fontId="5" type="noConversion"/>
  </si>
  <si>
    <t>預收款項</t>
    <phoneticPr fontId="5" type="noConversion"/>
  </si>
  <si>
    <t>其他負債</t>
    <phoneticPr fontId="5" type="noConversion"/>
  </si>
  <si>
    <t>什項負債</t>
    <phoneticPr fontId="5" type="noConversion"/>
  </si>
  <si>
    <t>基金餘額</t>
    <phoneticPr fontId="5" type="noConversion"/>
  </si>
  <si>
    <t>負債及基金餘額合計</t>
    <phoneticPr fontId="5" type="noConversion"/>
  </si>
  <si>
    <t>預計平衡表</t>
    <phoneticPr fontId="5" type="noConversion"/>
  </si>
  <si>
    <t>能源研究發展基金</t>
    <phoneticPr fontId="21" type="noConversion"/>
  </si>
  <si>
    <r>
      <rPr>
        <sz val="12"/>
        <rFont val="標楷體"/>
        <family val="4"/>
        <charset val="136"/>
      </rPr>
      <t>中華民國</t>
    </r>
    <r>
      <rPr>
        <sz val="12"/>
        <rFont val="Times New Roman"/>
        <family val="1"/>
      </rPr>
      <t>113</t>
    </r>
    <r>
      <rPr>
        <sz val="12"/>
        <rFont val="標楷體"/>
        <family val="4"/>
        <charset val="136"/>
      </rPr>
      <t>年度</t>
    </r>
    <phoneticPr fontId="9" type="noConversion"/>
  </si>
  <si>
    <t>單位：新臺幣千元</t>
    <phoneticPr fontId="9" type="noConversion"/>
  </si>
  <si>
    <r>
      <t>項</t>
    </r>
    <r>
      <rPr>
        <sz val="12"/>
        <rFont val="Times New Roman"/>
        <family val="1"/>
      </rPr>
      <t xml:space="preserve">        </t>
    </r>
    <r>
      <rPr>
        <sz val="12"/>
        <rFont val="標楷體"/>
        <family val="4"/>
        <charset val="136"/>
      </rPr>
      <t>目</t>
    </r>
    <phoneticPr fontId="21" type="noConversion"/>
  </si>
  <si>
    <t>取得成本
(期初餘額)</t>
    <phoneticPr fontId="21" type="noConversion"/>
  </si>
  <si>
    <t>以前年度累計折舊/長期投資評價</t>
    <phoneticPr fontId="21" type="noConversion"/>
  </si>
  <si>
    <t>本年度變動</t>
    <phoneticPr fontId="21" type="noConversion"/>
  </si>
  <si>
    <t>本年度累計折舊/長期投資評價變動數</t>
    <phoneticPr fontId="21" type="noConversion"/>
  </si>
  <si>
    <t>期末餘額</t>
  </si>
  <si>
    <t>增加</t>
    <phoneticPr fontId="21" type="noConversion"/>
  </si>
  <si>
    <t>減少</t>
    <phoneticPr fontId="21" type="noConversion"/>
  </si>
  <si>
    <t>主要增減
原因說明</t>
    <phoneticPr fontId="21" type="noConversion"/>
  </si>
  <si>
    <t>金額</t>
    <phoneticPr fontId="21" type="noConversion"/>
  </si>
  <si>
    <t>類型</t>
    <phoneticPr fontId="21" type="noConversion"/>
  </si>
  <si>
    <t>非理財目的之長期投資</t>
    <phoneticPr fontId="21" type="noConversion"/>
  </si>
  <si>
    <t>土地</t>
    <phoneticPr fontId="21" type="noConversion"/>
  </si>
  <si>
    <t>土地改良物</t>
    <phoneticPr fontId="21" type="noConversion"/>
  </si>
  <si>
    <t>房屋及建築</t>
    <phoneticPr fontId="21" type="noConversion"/>
  </si>
  <si>
    <t>機械及設備</t>
    <phoneticPr fontId="21" type="noConversion"/>
  </si>
  <si>
    <t>交通及運輸設備</t>
    <phoneticPr fontId="21" type="noConversion"/>
  </si>
  <si>
    <t>雜項設備</t>
    <phoneticPr fontId="21" type="noConversion"/>
  </si>
  <si>
    <t>購建中固定資產</t>
    <phoneticPr fontId="21" type="noConversion"/>
  </si>
  <si>
    <t>電腦軟體</t>
    <phoneticPr fontId="21" type="noConversion"/>
  </si>
  <si>
    <t>權利</t>
    <phoneticPr fontId="21" type="noConversion"/>
  </si>
  <si>
    <t>遞耗資產</t>
    <phoneticPr fontId="21" type="noConversion"/>
  </si>
  <si>
    <t>其他</t>
    <phoneticPr fontId="21" type="noConversion"/>
  </si>
  <si>
    <t>合   計</t>
    <phoneticPr fontId="21" type="noConversion"/>
  </si>
  <si>
    <r>
      <rPr>
        <sz val="12"/>
        <rFont val="標楷體"/>
        <family val="4"/>
        <charset val="136"/>
      </rPr>
      <t>說明：本年度變動之增減類型代號：</t>
    </r>
    <r>
      <rPr>
        <sz val="12"/>
        <rFont val="Times New Roman"/>
        <family val="1"/>
      </rPr>
      <t>(1)</t>
    </r>
    <r>
      <rPr>
        <sz val="12"/>
        <rFont val="標楷體"/>
        <family val="4"/>
        <charset val="136"/>
      </rPr>
      <t>增置</t>
    </r>
    <r>
      <rPr>
        <sz val="12"/>
        <rFont val="Times New Roman"/>
        <family val="1"/>
      </rPr>
      <t>(2)</t>
    </r>
    <r>
      <rPr>
        <sz val="12"/>
        <rFont val="標楷體"/>
        <family val="4"/>
        <charset val="136"/>
      </rPr>
      <t>重估增值</t>
    </r>
    <r>
      <rPr>
        <sz val="12"/>
        <rFont val="Times New Roman"/>
        <family val="1"/>
      </rPr>
      <t>(3)</t>
    </r>
    <r>
      <rPr>
        <sz val="12"/>
        <rFont val="標楷體"/>
        <family val="4"/>
        <charset val="136"/>
      </rPr>
      <t>撥入</t>
    </r>
    <r>
      <rPr>
        <sz val="12"/>
        <rFont val="Times New Roman"/>
        <family val="1"/>
      </rPr>
      <t>(4)</t>
    </r>
    <r>
      <rPr>
        <sz val="12"/>
        <rFont val="標楷體"/>
        <family val="4"/>
        <charset val="136"/>
      </rPr>
      <t>受贈</t>
    </r>
    <r>
      <rPr>
        <sz val="12"/>
        <rFont val="Times New Roman"/>
        <family val="1"/>
      </rPr>
      <t>(5)</t>
    </r>
    <r>
      <rPr>
        <sz val="12"/>
        <rFont val="標楷體"/>
        <family val="4"/>
        <charset val="136"/>
      </rPr>
      <t>換入</t>
    </r>
    <r>
      <rPr>
        <sz val="12"/>
        <rFont val="Times New Roman"/>
        <family val="1"/>
      </rPr>
      <t>(6)</t>
    </r>
    <r>
      <rPr>
        <sz val="12"/>
        <rFont val="標楷體"/>
        <family val="4"/>
        <charset val="136"/>
      </rPr>
      <t>報廢</t>
    </r>
    <r>
      <rPr>
        <sz val="12"/>
        <rFont val="Times New Roman"/>
        <family val="1"/>
      </rPr>
      <t>(7)</t>
    </r>
    <r>
      <rPr>
        <sz val="12"/>
        <rFont val="標楷體"/>
        <family val="4"/>
        <charset val="136"/>
      </rPr>
      <t>變賣</t>
    </r>
    <r>
      <rPr>
        <sz val="12"/>
        <rFont val="Times New Roman"/>
        <family val="1"/>
      </rPr>
      <t>(8)</t>
    </r>
    <r>
      <rPr>
        <sz val="12"/>
        <rFont val="標楷體"/>
        <family val="4"/>
        <charset val="136"/>
      </rPr>
      <t>撥出</t>
    </r>
    <r>
      <rPr>
        <sz val="12"/>
        <rFont val="Times New Roman"/>
        <family val="1"/>
      </rPr>
      <t>(9)</t>
    </r>
    <r>
      <rPr>
        <sz val="12"/>
        <rFont val="標楷體"/>
        <family val="4"/>
        <charset val="136"/>
      </rPr>
      <t xml:space="preserve">換出
</t>
    </r>
    <r>
      <rPr>
        <sz val="12"/>
        <rFont val="Times New Roman"/>
        <family val="1"/>
      </rPr>
      <t xml:space="preserve">            (10)</t>
    </r>
    <r>
      <rPr>
        <sz val="12"/>
        <rFont val="標楷體"/>
        <family val="4"/>
        <charset val="136"/>
      </rPr>
      <t>遺失</t>
    </r>
    <r>
      <rPr>
        <sz val="12"/>
        <rFont val="Times New Roman"/>
        <family val="1"/>
      </rPr>
      <t>(11)</t>
    </r>
    <r>
      <rPr>
        <sz val="12"/>
        <rFont val="標楷體"/>
        <family val="4"/>
        <charset val="136"/>
      </rPr>
      <t>無形資產攤銷</t>
    </r>
    <r>
      <rPr>
        <sz val="12"/>
        <rFont val="Times New Roman"/>
        <family val="1"/>
      </rPr>
      <t>(12)</t>
    </r>
    <r>
      <rPr>
        <sz val="12"/>
        <rFont val="標楷體"/>
        <family val="4"/>
        <charset val="136"/>
      </rPr>
      <t>其他。</t>
    </r>
    <phoneticPr fontId="21" type="noConversion"/>
  </si>
  <si>
    <t>資本資產明細表</t>
    <phoneticPr fontId="9" type="noConversion"/>
  </si>
  <si>
    <r>
      <rPr>
        <sz val="12"/>
        <rFont val="標楷體"/>
        <family val="4"/>
        <charset val="136"/>
      </rPr>
      <t>註：另於</t>
    </r>
    <r>
      <rPr>
        <sz val="12"/>
        <color theme="1"/>
        <rFont val="標楷體"/>
        <family val="4"/>
        <charset val="136"/>
      </rPr>
      <t>服務費用編列辦理能源資料蒐集、新聞聯絡及發布等業務之勞務承攬進用人力</t>
    </r>
    <r>
      <rPr>
        <sz val="12"/>
        <rFont val="Times New Roman"/>
        <family val="1"/>
      </rPr>
      <t>1</t>
    </r>
    <r>
      <rPr>
        <sz val="12"/>
        <color theme="1"/>
        <rFont val="標楷體"/>
        <family val="4"/>
        <charset val="136"/>
      </rPr>
      <t>人。</t>
    </r>
    <r>
      <rPr>
        <sz val="12"/>
        <rFont val="Times New Roman"/>
        <family val="1"/>
      </rPr>
      <t xml:space="preserve">  </t>
    </r>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</si>
</sst>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_-;\-* #,##0_-;_-* &quot;-&quot;_-;_-@_-"/>
    <numFmt numFmtId="43" formatCode="_-* #,##0.00_-;\-* #,##0.00_-;_-* &quot;-&quot;??_-;_-@_-"/>
    <numFmt numFmtId="176" formatCode="_(* #,##0_);_(* \(#,##0\);_(* &quot;-&quot;_);_(@_)"/>
    <numFmt numFmtId="177" formatCode="#,##0_ ;[Red]\-#,##0\ "/>
    <numFmt numFmtId="178" formatCode="_-* #,##0_-;\-* #,##0_-;_-* &quot;-&quot;??_-;_-@_-"/>
    <numFmt numFmtId="179" formatCode="_(&quot;$&quot;* #,##0_);_(&quot;$&quot;* \(#,##0\);_(&quot;$&quot;* &quot;-&quot;_);_(@_)"/>
    <numFmt numFmtId="180" formatCode="#,##0;\-#,##0;_-* &quot;-&quot;_-;_-@_-"/>
    <numFmt numFmtId="181" formatCode="#,##0_ "/>
    <numFmt numFmtId="182" formatCode="#,##0.00_);[Red]\(#,##0.00\)"/>
    <numFmt numFmtId="183" formatCode="#,##0_);\(#,##0\)"/>
    <numFmt numFmtId="184" formatCode="\ #,##0;\-#,##0;_-* &quot;-&quot;_-;_-@_-"/>
    <numFmt numFmtId="185" formatCode="#,##0;[Red]#,##0"/>
  </numFmts>
  <fonts count="30">
    <font>
      <sz val="12"/>
      <color theme="1"/>
      <name val="新細明體"/>
      <family val="2"/>
      <charset val="136"/>
      <scheme val="minor"/>
    </font>
    <font>
      <sz val="12"/>
      <color theme="1"/>
      <name val="新細明體"/>
      <family val="2"/>
      <charset val="136"/>
      <scheme val="minor"/>
    </font>
    <font>
      <sz val="12"/>
      <name val="標楷體"/>
      <family val="4"/>
      <charset val="136"/>
    </font>
    <font>
      <u/>
      <sz val="18"/>
      <name val="標楷體"/>
      <family val="4"/>
      <charset val="136"/>
    </font>
    <font>
      <sz val="9"/>
      <name val="新細明體"/>
      <family val="2"/>
      <charset val="136"/>
      <scheme val="minor"/>
    </font>
    <font>
      <sz val="9"/>
      <name val="新細明體"/>
      <family val="1"/>
      <charset val="136"/>
    </font>
    <font>
      <sz val="12"/>
      <name val="Times New Roman"/>
      <family val="1"/>
    </font>
    <font>
      <sz val="18"/>
      <name val="標楷體"/>
      <family val="4"/>
      <charset val="136"/>
    </font>
    <font>
      <sz val="18"/>
      <name val="新細明體"/>
      <family val="1"/>
      <charset val="136"/>
    </font>
    <font>
      <sz val="9"/>
      <name val="標楷體"/>
      <family val="4"/>
      <charset val="136"/>
    </font>
    <font>
      <b/>
      <sz val="12"/>
      <name val="Times New Roman"/>
      <family val="1"/>
    </font>
    <font>
      <b/>
      <sz val="12"/>
      <name val="標楷體"/>
      <family val="4"/>
      <charset val="136"/>
    </font>
    <font>
      <sz val="10"/>
      <name val="Times New Roman"/>
      <family val="1"/>
    </font>
    <font>
      <sz val="11"/>
      <name val="Times New Roman"/>
      <family val="1"/>
    </font>
    <font>
      <sz val="11"/>
      <name val="標楷體"/>
      <family val="4"/>
      <charset val="136"/>
    </font>
    <font>
      <sz val="12"/>
      <name val="新細明體"/>
      <family val="1"/>
      <charset val="136"/>
    </font>
    <font>
      <sz val="9"/>
      <name val="細明體"/>
      <family val="3"/>
      <charset val="136"/>
    </font>
    <font>
      <u/>
      <sz val="18"/>
      <name val="Times New Roman"/>
      <family val="1"/>
    </font>
    <font>
      <sz val="18"/>
      <name val="Times New Roman"/>
      <family val="1"/>
    </font>
    <font>
      <sz val="14"/>
      <name val="Times New Roman"/>
      <family val="1"/>
    </font>
    <font>
      <sz val="12"/>
      <name val="細明體"/>
      <family val="3"/>
      <charset val="136"/>
    </font>
    <font>
      <b/>
      <u/>
      <sz val="20"/>
      <name val="標楷體"/>
      <family val="4"/>
      <charset val="136"/>
    </font>
    <font>
      <sz val="14"/>
      <name val="標楷體"/>
      <family val="4"/>
      <charset val="136"/>
    </font>
    <font>
      <sz val="12"/>
      <color theme="1"/>
      <name val="新細明體"/>
      <family val="1"/>
      <charset val="136"/>
      <scheme val="minor"/>
    </font>
    <font>
      <sz val="12"/>
      <name val="Times New Roman"/>
      <family val="4"/>
      <charset val="136"/>
    </font>
    <font>
      <u/>
      <sz val="22"/>
      <name val="新細明體"/>
      <family val="1"/>
      <charset val="136"/>
    </font>
    <font>
      <sz val="12"/>
      <name val="Times New Roman"/>
      <family val="4"/>
    </font>
    <font>
      <sz val="8"/>
      <name val="標楷體"/>
      <family val="4"/>
      <charset val="136"/>
    </font>
    <font>
      <sz val="12"/>
      <name val="Courier"/>
      <family val="3"/>
    </font>
    <font>
      <sz val="12"/>
      <color theme="1"/>
      <name val="標楷體"/>
      <family val="4"/>
      <charset val="136"/>
    </font>
  </fonts>
  <fills count="2">
    <fill>
      <patternFill patternType="none"/>
    </fill>
    <fill>
      <patternFill patternType="gray125"/>
    </fill>
  </fills>
  <borders count="1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21">
    <xf numFmtId="0" fontId="0" fillId="0" borderId="0">
      <alignment vertical="center"/>
    </xf>
    <xf numFmtId="43" fontId="2" fillId="0" borderId="0" applyFont="0" applyFill="0" applyBorder="0" applyAlignment="0" applyProtection="0"/>
    <xf numFmtId="0" fontId="2" fillId="0" borderId="0"/>
    <xf numFmtId="0" fontId="6" fillId="0" borderId="0"/>
    <xf numFmtId="176" fontId="6" fillId="0" borderId="0" applyFont="0" applyFill="0" applyBorder="0" applyAlignment="0" applyProtection="0"/>
    <xf numFmtId="0" fontId="15" fillId="0" borderId="0"/>
    <xf numFmtId="0" fontId="6" fillId="0" borderId="0"/>
    <xf numFmtId="43" fontId="15" fillId="0" borderId="0" applyFont="0" applyFill="0" applyBorder="0" applyAlignment="0" applyProtection="0"/>
    <xf numFmtId="43" fontId="2" fillId="0" borderId="0" applyFont="0" applyFill="0" applyBorder="0" applyAlignment="0" applyProtection="0"/>
    <xf numFmtId="179" fontId="6" fillId="0" borderId="0" applyFont="0" applyFill="0" applyBorder="0" applyAlignment="0" applyProtection="0"/>
    <xf numFmtId="0" fontId="2" fillId="0" borderId="0"/>
    <xf numFmtId="43" fontId="23" fillId="0" borderId="0" applyFont="0" applyFill="0" applyBorder="0" applyAlignment="0" applyProtection="0">
      <alignment vertical="center"/>
    </xf>
    <xf numFmtId="43" fontId="1" fillId="0" borderId="0" applyFont="0" applyFill="0" applyBorder="0" applyAlignment="0" applyProtection="0">
      <alignment vertical="center"/>
    </xf>
    <xf numFmtId="0" fontId="15" fillId="0" borderId="0"/>
    <xf numFmtId="0" fontId="15" fillId="0" borderId="0"/>
    <xf numFmtId="0" fontId="28" fillId="0" borderId="0"/>
    <xf numFmtId="43" fontId="15" fillId="0" borderId="0" applyFont="0" applyFill="0" applyBorder="0" applyAlignment="0" applyProtection="0"/>
    <xf numFmtId="0" fontId="28" fillId="0" borderId="0"/>
    <xf numFmtId="0" fontId="2" fillId="0" borderId="0"/>
    <xf numFmtId="0" fontId="15" fillId="0" borderId="0"/>
    <xf numFmtId="0" fontId="2" fillId="0" borderId="0"/>
  </cellStyleXfs>
  <cellXfs count="524">
    <xf numFmtId="0" fontId="0" fillId="0" borderId="0" xfId="0">
      <alignment vertical="center"/>
    </xf>
    <xf numFmtId="0" fontId="3" fillId="0" borderId="0" xfId="2" applyFont="1" applyFill="1" applyAlignment="1"/>
    <xf numFmtId="0" fontId="6" fillId="0" borderId="0" xfId="2" applyFont="1" applyFill="1"/>
    <xf numFmtId="0" fontId="7" fillId="0" borderId="0" xfId="2" applyFont="1" applyFill="1" applyAlignment="1"/>
    <xf numFmtId="3" fontId="6" fillId="0" borderId="0" xfId="2" applyNumberFormat="1" applyFont="1" applyFill="1" applyAlignment="1">
      <alignment vertical="center"/>
    </xf>
    <xf numFmtId="3" fontId="6" fillId="0" borderId="0" xfId="2" applyNumberFormat="1" applyFont="1" applyFill="1" applyAlignment="1">
      <alignment horizontal="center" vertical="center"/>
    </xf>
    <xf numFmtId="0" fontId="2" fillId="0" borderId="0" xfId="2" applyFont="1" applyFill="1" applyAlignment="1">
      <alignment horizontal="right"/>
    </xf>
    <xf numFmtId="49" fontId="6" fillId="0" borderId="1" xfId="3" applyNumberFormat="1" applyFont="1" applyFill="1" applyBorder="1" applyAlignment="1">
      <alignment horizontal="distributed" vertical="center" wrapText="1" justifyLastLine="1"/>
    </xf>
    <xf numFmtId="49" fontId="6" fillId="0" borderId="2" xfId="3" applyNumberFormat="1" applyFont="1" applyFill="1" applyBorder="1" applyAlignment="1">
      <alignment horizontal="distributed" vertical="center" justifyLastLine="1"/>
    </xf>
    <xf numFmtId="49" fontId="6" fillId="0" borderId="3" xfId="3" applyNumberFormat="1" applyFont="1" applyFill="1" applyBorder="1" applyAlignment="1">
      <alignment horizontal="distributed" vertical="center" justifyLastLine="1"/>
    </xf>
    <xf numFmtId="177" fontId="10" fillId="0" borderId="2" xfId="4" applyNumberFormat="1" applyFont="1" applyFill="1" applyBorder="1" applyAlignment="1">
      <alignment vertical="center"/>
    </xf>
    <xf numFmtId="3" fontId="11" fillId="0" borderId="2" xfId="3" applyNumberFormat="1" applyFont="1" applyFill="1" applyBorder="1" applyAlignment="1">
      <alignment vertical="center"/>
    </xf>
    <xf numFmtId="177" fontId="6" fillId="0" borderId="4" xfId="4" applyNumberFormat="1" applyFont="1" applyFill="1" applyBorder="1" applyAlignment="1">
      <alignment vertical="center"/>
    </xf>
    <xf numFmtId="3" fontId="2" fillId="0" borderId="4" xfId="3" applyNumberFormat="1" applyFont="1" applyFill="1" applyBorder="1" applyAlignment="1">
      <alignment horizontal="left" vertical="center" indent="1"/>
    </xf>
    <xf numFmtId="3" fontId="6" fillId="0" borderId="4" xfId="3" applyNumberFormat="1" applyFont="1" applyFill="1" applyBorder="1" applyAlignment="1">
      <alignment horizontal="left" vertical="center" indent="2"/>
    </xf>
    <xf numFmtId="3" fontId="2" fillId="0" borderId="4" xfId="3" applyNumberFormat="1" applyFont="1" applyFill="1" applyBorder="1" applyAlignment="1">
      <alignment horizontal="left" vertical="center" indent="2"/>
    </xf>
    <xf numFmtId="3" fontId="6" fillId="0" borderId="4" xfId="3" applyNumberFormat="1" applyFont="1" applyFill="1" applyBorder="1" applyAlignment="1">
      <alignment horizontal="left" vertical="center" indent="1"/>
    </xf>
    <xf numFmtId="177" fontId="6" fillId="0" borderId="4" xfId="2" applyNumberFormat="1" applyFont="1" applyFill="1" applyBorder="1" applyAlignment="1">
      <alignment vertical="center"/>
    </xf>
    <xf numFmtId="3" fontId="2" fillId="0" borderId="4" xfId="3" applyNumberFormat="1" applyFont="1" applyFill="1" applyBorder="1" applyAlignment="1">
      <alignment horizontal="left" vertical="center" wrapText="1" indent="1"/>
    </xf>
    <xf numFmtId="3" fontId="6" fillId="0" borderId="0" xfId="2" applyNumberFormat="1" applyFont="1" applyFill="1"/>
    <xf numFmtId="3" fontId="12" fillId="0" borderId="0" xfId="2" applyNumberFormat="1" applyFont="1" applyFill="1"/>
    <xf numFmtId="43" fontId="6" fillId="0" borderId="0" xfId="1" applyFont="1" applyFill="1"/>
    <xf numFmtId="178" fontId="12" fillId="0" borderId="0" xfId="1" applyNumberFormat="1" applyFont="1" applyFill="1"/>
    <xf numFmtId="3" fontId="2" fillId="0" borderId="4" xfId="3" applyNumberFormat="1" applyFont="1" applyFill="1" applyBorder="1" applyAlignment="1">
      <alignment horizontal="left" vertical="center" wrapText="1" indent="2"/>
    </xf>
    <xf numFmtId="177" fontId="10" fillId="0" borderId="4" xfId="4" applyNumberFormat="1" applyFont="1" applyFill="1" applyBorder="1" applyAlignment="1">
      <alignment vertical="center"/>
    </xf>
    <xf numFmtId="3" fontId="11" fillId="0" borderId="4" xfId="3" applyNumberFormat="1" applyFont="1" applyFill="1" applyBorder="1" applyAlignment="1">
      <alignment vertical="center"/>
    </xf>
    <xf numFmtId="0" fontId="6" fillId="0" borderId="4" xfId="2" applyFont="1" applyFill="1" applyBorder="1" applyAlignment="1">
      <alignment horizontal="left" vertical="center" indent="1"/>
    </xf>
    <xf numFmtId="0" fontId="6" fillId="0" borderId="4" xfId="2" applyFont="1" applyFill="1" applyBorder="1" applyAlignment="1">
      <alignment horizontal="left" vertical="center" wrapText="1" indent="1"/>
    </xf>
    <xf numFmtId="0" fontId="2" fillId="0" borderId="4" xfId="2" applyFont="1" applyFill="1" applyBorder="1" applyAlignment="1">
      <alignment horizontal="left" vertical="center" indent="1"/>
    </xf>
    <xf numFmtId="0" fontId="2" fillId="0" borderId="4" xfId="2" applyFont="1" applyFill="1" applyBorder="1" applyAlignment="1">
      <alignment horizontal="left" vertical="center" wrapText="1" indent="1"/>
    </xf>
    <xf numFmtId="177" fontId="10" fillId="0" borderId="4" xfId="2" applyNumberFormat="1" applyFont="1" applyFill="1" applyBorder="1" applyAlignment="1">
      <alignment vertical="center"/>
    </xf>
    <xf numFmtId="3" fontId="10" fillId="0" borderId="4" xfId="3" applyNumberFormat="1" applyFont="1" applyFill="1" applyBorder="1" applyAlignment="1">
      <alignment vertical="center"/>
    </xf>
    <xf numFmtId="177" fontId="10" fillId="0" borderId="5" xfId="2" applyNumberFormat="1" applyFont="1" applyFill="1" applyBorder="1" applyAlignment="1">
      <alignment vertical="center"/>
    </xf>
    <xf numFmtId="3" fontId="11" fillId="0" borderId="5" xfId="3" applyNumberFormat="1" applyFont="1" applyFill="1" applyBorder="1" applyAlignment="1">
      <alignment vertical="center"/>
    </xf>
    <xf numFmtId="0" fontId="3" fillId="0" borderId="0" xfId="5" applyFont="1" applyFill="1" applyAlignment="1"/>
    <xf numFmtId="0" fontId="3" fillId="0" borderId="0" xfId="5" applyFont="1" applyFill="1"/>
    <xf numFmtId="0" fontId="7" fillId="0" borderId="0" xfId="5" applyFont="1" applyFill="1" applyAlignment="1"/>
    <xf numFmtId="0" fontId="7" fillId="0" borderId="0" xfId="5" applyFont="1" applyFill="1"/>
    <xf numFmtId="3" fontId="6" fillId="0" borderId="0" xfId="5" applyNumberFormat="1" applyFont="1" applyFill="1" applyAlignment="1">
      <alignment vertical="center"/>
    </xf>
    <xf numFmtId="3" fontId="6" fillId="0" borderId="0" xfId="5" applyNumberFormat="1" applyFont="1" applyFill="1" applyAlignment="1">
      <alignment horizontal="center" vertical="center"/>
    </xf>
    <xf numFmtId="0" fontId="2" fillId="0" borderId="0" xfId="5" applyFont="1" applyFill="1" applyAlignment="1">
      <alignment horizontal="right"/>
    </xf>
    <xf numFmtId="3" fontId="2" fillId="0" borderId="3" xfId="6" applyNumberFormat="1" applyFont="1" applyFill="1" applyBorder="1" applyAlignment="1">
      <alignment horizontal="center" vertical="center"/>
    </xf>
    <xf numFmtId="49" fontId="2" fillId="0" borderId="3" xfId="6" applyNumberFormat="1" applyFont="1" applyFill="1" applyBorder="1" applyAlignment="1">
      <alignment horizontal="distributed" vertical="center" justifyLastLine="1"/>
    </xf>
    <xf numFmtId="3" fontId="6" fillId="0" borderId="0" xfId="6" applyNumberFormat="1" applyFont="1" applyFill="1" applyBorder="1" applyAlignment="1">
      <alignment vertical="center"/>
    </xf>
    <xf numFmtId="3" fontId="2" fillId="0" borderId="2" xfId="6" applyNumberFormat="1" applyFont="1" applyFill="1" applyBorder="1" applyAlignment="1">
      <alignment vertical="top"/>
    </xf>
    <xf numFmtId="177" fontId="6" fillId="0" borderId="2" xfId="6" applyNumberFormat="1" applyFont="1" applyFill="1" applyBorder="1" applyAlignment="1">
      <alignment vertical="top"/>
    </xf>
    <xf numFmtId="4" fontId="6" fillId="0" borderId="2" xfId="6" applyNumberFormat="1" applyFont="1" applyFill="1" applyBorder="1" applyAlignment="1">
      <alignment horizontal="left" vertical="center" wrapText="1"/>
    </xf>
    <xf numFmtId="3" fontId="6" fillId="0" borderId="4" xfId="6" applyNumberFormat="1" applyFont="1" applyFill="1" applyBorder="1" applyAlignment="1">
      <alignment horizontal="left" vertical="top" indent="1"/>
    </xf>
    <xf numFmtId="177" fontId="6" fillId="0" borderId="4" xfId="6" applyNumberFormat="1" applyFont="1" applyFill="1" applyBorder="1" applyAlignment="1">
      <alignment vertical="top"/>
    </xf>
    <xf numFmtId="4" fontId="6" fillId="0" borderId="4" xfId="6" applyNumberFormat="1" applyFont="1" applyFill="1" applyBorder="1" applyAlignment="1">
      <alignment horizontal="left" vertical="center" wrapText="1"/>
    </xf>
    <xf numFmtId="3" fontId="2" fillId="0" borderId="4" xfId="6" applyNumberFormat="1" applyFont="1" applyFill="1" applyBorder="1" applyAlignment="1">
      <alignment horizontal="left" vertical="top" indent="1"/>
    </xf>
    <xf numFmtId="3" fontId="6" fillId="0" borderId="4" xfId="6" applyNumberFormat="1" applyFont="1" applyFill="1" applyBorder="1" applyAlignment="1">
      <alignment horizontal="left" vertical="top" indent="2"/>
    </xf>
    <xf numFmtId="3" fontId="2" fillId="0" borderId="4" xfId="6" applyNumberFormat="1" applyFont="1" applyFill="1" applyBorder="1" applyAlignment="1">
      <alignment vertical="top"/>
    </xf>
    <xf numFmtId="3" fontId="2" fillId="0" borderId="4" xfId="6" applyNumberFormat="1" applyFont="1" applyFill="1" applyBorder="1" applyAlignment="1">
      <alignment horizontal="left" vertical="top" wrapText="1" indent="1"/>
    </xf>
    <xf numFmtId="177" fontId="6" fillId="0" borderId="7" xfId="6" applyNumberFormat="1" applyFont="1" applyFill="1" applyBorder="1" applyAlignment="1">
      <alignment vertical="top"/>
    </xf>
    <xf numFmtId="3" fontId="6" fillId="0" borderId="7" xfId="6" applyNumberFormat="1" applyFont="1" applyFill="1" applyBorder="1" applyAlignment="1">
      <alignment vertical="center"/>
    </xf>
    <xf numFmtId="3" fontId="2" fillId="0" borderId="5" xfId="6" applyNumberFormat="1" applyFont="1" applyFill="1" applyBorder="1" applyAlignment="1">
      <alignment vertical="top"/>
    </xf>
    <xf numFmtId="177" fontId="6" fillId="0" borderId="5" xfId="6" applyNumberFormat="1" applyFont="1" applyFill="1" applyBorder="1" applyAlignment="1">
      <alignment vertical="top"/>
    </xf>
    <xf numFmtId="4" fontId="6" fillId="0" borderId="5" xfId="6" applyNumberFormat="1" applyFont="1" applyFill="1" applyBorder="1" applyAlignment="1">
      <alignment horizontal="left" vertical="center" wrapText="1"/>
    </xf>
    <xf numFmtId="41" fontId="6" fillId="0" borderId="0" xfId="6" applyNumberFormat="1" applyFont="1" applyFill="1" applyBorder="1" applyAlignment="1">
      <alignment vertical="center"/>
    </xf>
    <xf numFmtId="4" fontId="6" fillId="0" borderId="0" xfId="6" applyNumberFormat="1" applyFont="1" applyFill="1" applyBorder="1" applyAlignment="1">
      <alignment horizontal="left" vertical="center" wrapText="1"/>
    </xf>
    <xf numFmtId="3" fontId="10" fillId="0" borderId="0" xfId="6" applyNumberFormat="1" applyFont="1" applyFill="1" applyBorder="1" applyAlignment="1">
      <alignment vertical="center"/>
    </xf>
    <xf numFmtId="41" fontId="10" fillId="0" borderId="0" xfId="6" applyNumberFormat="1" applyFont="1" applyFill="1" applyBorder="1" applyAlignment="1">
      <alignment vertical="center"/>
    </xf>
    <xf numFmtId="4" fontId="6" fillId="0" borderId="0" xfId="6" applyNumberFormat="1" applyFont="1" applyFill="1" applyBorder="1" applyAlignment="1">
      <alignment vertical="center"/>
    </xf>
    <xf numFmtId="0" fontId="6" fillId="0" borderId="0" xfId="2" applyFont="1"/>
    <xf numFmtId="0" fontId="19" fillId="0" borderId="0" xfId="2" applyFont="1" applyBorder="1" applyAlignment="1">
      <alignment horizontal="left"/>
    </xf>
    <xf numFmtId="0" fontId="6" fillId="0" borderId="0" xfId="2" applyFont="1" applyBorder="1" applyAlignment="1">
      <alignment horizontal="center" vertical="center"/>
    </xf>
    <xf numFmtId="0" fontId="6" fillId="0" borderId="0" xfId="2" applyFont="1" applyAlignment="1">
      <alignment horizontal="right" vertical="center"/>
    </xf>
    <xf numFmtId="49" fontId="6" fillId="0" borderId="2" xfId="2" applyNumberFormat="1" applyFont="1" applyBorder="1" applyAlignment="1">
      <alignment horizontal="center" vertical="center" shrinkToFit="1"/>
    </xf>
    <xf numFmtId="49" fontId="6" fillId="0" borderId="5" xfId="2" applyNumberFormat="1" applyFont="1" applyBorder="1" applyAlignment="1">
      <alignment horizontal="center" vertical="center" shrinkToFit="1"/>
    </xf>
    <xf numFmtId="49" fontId="11" fillId="0" borderId="4" xfId="2" applyNumberFormat="1" applyFont="1" applyBorder="1" applyAlignment="1">
      <alignment horizontal="left" vertical="top" wrapText="1"/>
    </xf>
    <xf numFmtId="0" fontId="6" fillId="0" borderId="4" xfId="2" applyFont="1" applyBorder="1" applyAlignment="1">
      <alignment vertical="center" shrinkToFit="1"/>
    </xf>
    <xf numFmtId="177" fontId="6" fillId="0" borderId="4" xfId="2" applyNumberFormat="1" applyFont="1" applyBorder="1" applyAlignment="1">
      <alignment horizontal="right" vertical="center" shrinkToFit="1"/>
    </xf>
    <xf numFmtId="177" fontId="10" fillId="0" borderId="4" xfId="2" applyNumberFormat="1" applyFont="1" applyBorder="1" applyAlignment="1">
      <alignment horizontal="right" vertical="top"/>
    </xf>
    <xf numFmtId="49" fontId="6" fillId="0" borderId="4" xfId="2" applyNumberFormat="1" applyFont="1" applyBorder="1" applyAlignment="1">
      <alignment horizontal="justify" vertical="top"/>
    </xf>
    <xf numFmtId="49" fontId="2" fillId="0" borderId="4" xfId="2" applyNumberFormat="1" applyFont="1" applyBorder="1" applyAlignment="1">
      <alignment horizontal="left" vertical="top" indent="1"/>
    </xf>
    <xf numFmtId="177" fontId="6" fillId="0" borderId="4" xfId="2" applyNumberFormat="1" applyFont="1" applyBorder="1" applyAlignment="1">
      <alignment horizontal="right" vertical="top"/>
    </xf>
    <xf numFmtId="0" fontId="2" fillId="0" borderId="4" xfId="2" applyFont="1" applyFill="1" applyBorder="1" applyAlignment="1">
      <alignment horizontal="justify" vertical="top" wrapText="1"/>
    </xf>
    <xf numFmtId="49" fontId="11" fillId="0" borderId="4" xfId="2" applyNumberFormat="1" applyFont="1" applyBorder="1" applyAlignment="1">
      <alignment vertical="top"/>
    </xf>
    <xf numFmtId="0" fontId="6" fillId="0" borderId="8" xfId="2" applyFont="1" applyBorder="1" applyAlignment="1">
      <alignment vertical="center" shrinkToFit="1"/>
    </xf>
    <xf numFmtId="177" fontId="6" fillId="0" borderId="8" xfId="2" applyNumberFormat="1" applyFont="1" applyBorder="1" applyAlignment="1">
      <alignment horizontal="right" vertical="center" shrinkToFit="1"/>
    </xf>
    <xf numFmtId="0" fontId="2" fillId="0" borderId="8" xfId="2" applyFont="1" applyBorder="1" applyAlignment="1">
      <alignment horizontal="justify" vertical="top" wrapText="1"/>
    </xf>
    <xf numFmtId="0" fontId="6" fillId="0" borderId="8" xfId="2" applyFont="1" applyBorder="1" applyAlignment="1">
      <alignment shrinkToFit="1"/>
    </xf>
    <xf numFmtId="177" fontId="6" fillId="0" borderId="8" xfId="2" applyNumberFormat="1" applyFont="1" applyBorder="1" applyAlignment="1">
      <alignment horizontal="right" shrinkToFit="1"/>
    </xf>
    <xf numFmtId="0" fontId="2" fillId="0" borderId="8" xfId="2" applyBorder="1" applyAlignment="1">
      <alignment horizontal="justify" vertical="top" wrapText="1"/>
    </xf>
    <xf numFmtId="0" fontId="6" fillId="0" borderId="4" xfId="2" applyFont="1" applyBorder="1" applyAlignment="1">
      <alignment vertical="top" shrinkToFit="1"/>
    </xf>
    <xf numFmtId="177" fontId="6" fillId="0" borderId="4" xfId="2" applyNumberFormat="1" applyFont="1" applyBorder="1" applyAlignment="1">
      <alignment horizontal="right" vertical="top" shrinkToFit="1"/>
    </xf>
    <xf numFmtId="49" fontId="10" fillId="0" borderId="5" xfId="2" applyNumberFormat="1" applyFont="1" applyBorder="1" applyAlignment="1">
      <alignment horizontal="center" vertical="top"/>
    </xf>
    <xf numFmtId="0" fontId="10" fillId="0" borderId="5" xfId="2" applyFont="1" applyBorder="1" applyAlignment="1">
      <alignment vertical="center" shrinkToFit="1"/>
    </xf>
    <xf numFmtId="177" fontId="10" fillId="0" borderId="5" xfId="2" applyNumberFormat="1" applyFont="1" applyBorder="1" applyAlignment="1">
      <alignment horizontal="right" vertical="center" shrinkToFit="1"/>
    </xf>
    <xf numFmtId="177" fontId="10" fillId="0" borderId="5" xfId="2" applyNumberFormat="1" applyFont="1" applyBorder="1" applyAlignment="1">
      <alignment horizontal="right" vertical="top"/>
    </xf>
    <xf numFmtId="49" fontId="6" fillId="0" borderId="5" xfId="2" applyNumberFormat="1" applyFont="1" applyBorder="1" applyAlignment="1">
      <alignment horizontal="justify" vertical="top"/>
    </xf>
    <xf numFmtId="0" fontId="6" fillId="0" borderId="9" xfId="2" applyFont="1" applyFill="1" applyBorder="1" applyAlignment="1"/>
    <xf numFmtId="0" fontId="6" fillId="0" borderId="9" xfId="2" applyFont="1" applyFill="1" applyBorder="1" applyAlignment="1">
      <alignment horizontal="center"/>
    </xf>
    <xf numFmtId="0" fontId="6" fillId="0" borderId="9" xfId="2" applyFont="1" applyFill="1" applyBorder="1" applyAlignment="1">
      <alignment horizontal="right" vertical="center"/>
    </xf>
    <xf numFmtId="0" fontId="6" fillId="0" borderId="3" xfId="2" applyFont="1" applyFill="1" applyBorder="1" applyAlignment="1">
      <alignment horizontal="center" vertical="center" wrapText="1"/>
    </xf>
    <xf numFmtId="0" fontId="2" fillId="0" borderId="3" xfId="2" applyFont="1" applyFill="1" applyBorder="1" applyAlignment="1">
      <alignment horizontal="center" vertical="center" wrapText="1"/>
    </xf>
    <xf numFmtId="41" fontId="10" fillId="0" borderId="4" xfId="6" applyNumberFormat="1" applyFont="1" applyFill="1" applyBorder="1" applyAlignment="1">
      <alignment vertical="top"/>
    </xf>
    <xf numFmtId="49" fontId="11" fillId="0" borderId="4" xfId="2" applyNumberFormat="1" applyFont="1" applyFill="1" applyBorder="1" applyAlignment="1">
      <alignment horizontal="left" vertical="top" wrapText="1"/>
    </xf>
    <xf numFmtId="0" fontId="6" fillId="0" borderId="0" xfId="2" applyFont="1" applyFill="1" applyBorder="1" applyAlignment="1">
      <alignment vertical="center"/>
    </xf>
    <xf numFmtId="41" fontId="6" fillId="0" borderId="4" xfId="6" applyNumberFormat="1" applyFont="1" applyFill="1" applyBorder="1" applyAlignment="1">
      <alignment vertical="center"/>
    </xf>
    <xf numFmtId="49" fontId="6" fillId="0" borderId="4" xfId="2" applyNumberFormat="1" applyFont="1" applyFill="1" applyBorder="1" applyAlignment="1">
      <alignment horizontal="left" vertical="center" wrapText="1"/>
    </xf>
    <xf numFmtId="180" fontId="6" fillId="0" borderId="7" xfId="6" applyNumberFormat="1" applyFont="1" applyFill="1" applyBorder="1" applyAlignment="1">
      <alignment horizontal="justify" vertical="center"/>
    </xf>
    <xf numFmtId="49" fontId="13" fillId="0" borderId="8" xfId="2" applyNumberFormat="1" applyFont="1" applyFill="1" applyBorder="1" applyAlignment="1">
      <alignment horizontal="justify" vertical="center"/>
    </xf>
    <xf numFmtId="41" fontId="6" fillId="0" borderId="4" xfId="6" applyNumberFormat="1" applyFont="1" applyFill="1" applyBorder="1" applyAlignment="1">
      <alignment vertical="top"/>
    </xf>
    <xf numFmtId="49" fontId="6" fillId="0" borderId="4" xfId="2" applyNumberFormat="1" applyFont="1" applyFill="1" applyBorder="1" applyAlignment="1">
      <alignment horizontal="left" vertical="top" wrapText="1"/>
    </xf>
    <xf numFmtId="41" fontId="6" fillId="0" borderId="4" xfId="6" applyNumberFormat="1" applyFont="1" applyFill="1" applyBorder="1" applyAlignment="1">
      <alignment horizontal="right" vertical="top"/>
    </xf>
    <xf numFmtId="49" fontId="6" fillId="0" borderId="4" xfId="2" applyNumberFormat="1" applyFont="1" applyFill="1" applyBorder="1" applyAlignment="1">
      <alignment vertical="top" wrapText="1"/>
    </xf>
    <xf numFmtId="49" fontId="6" fillId="0" borderId="7" xfId="6" applyNumberFormat="1" applyFont="1" applyFill="1" applyBorder="1" applyAlignment="1">
      <alignment horizontal="center" vertical="top" wrapText="1"/>
    </xf>
    <xf numFmtId="0" fontId="6" fillId="0" borderId="8" xfId="2" applyNumberFormat="1" applyFont="1" applyFill="1" applyBorder="1" applyAlignment="1">
      <alignment horizontal="justify" vertical="top" wrapText="1"/>
    </xf>
    <xf numFmtId="41" fontId="6" fillId="0" borderId="4" xfId="2" applyNumberFormat="1" applyFont="1" applyFill="1" applyBorder="1" applyAlignment="1">
      <alignment vertical="top" wrapText="1"/>
    </xf>
    <xf numFmtId="180" fontId="6" fillId="0" borderId="4" xfId="6" applyNumberFormat="1" applyFont="1" applyFill="1" applyBorder="1" applyAlignment="1">
      <alignment vertical="top"/>
    </xf>
    <xf numFmtId="0" fontId="6" fillId="0" borderId="8" xfId="2" applyFont="1" applyFill="1" applyBorder="1" applyAlignment="1">
      <alignment horizontal="justify" vertical="top" wrapText="1"/>
    </xf>
    <xf numFmtId="49" fontId="6" fillId="0" borderId="7" xfId="2" applyNumberFormat="1" applyFont="1" applyFill="1" applyBorder="1" applyAlignment="1">
      <alignment horizontal="center" vertical="top"/>
    </xf>
    <xf numFmtId="0" fontId="2" fillId="0" borderId="4" xfId="2" applyFont="1" applyFill="1" applyBorder="1" applyAlignment="1">
      <alignment vertical="top" wrapText="1"/>
    </xf>
    <xf numFmtId="0" fontId="2" fillId="0" borderId="4" xfId="2" applyFont="1" applyFill="1" applyBorder="1" applyAlignment="1">
      <alignment vertical="top"/>
    </xf>
    <xf numFmtId="0" fontId="2" fillId="0" borderId="4" xfId="2" applyFont="1" applyFill="1" applyBorder="1" applyAlignment="1">
      <alignment horizontal="right" vertical="top" wrapText="1"/>
    </xf>
    <xf numFmtId="0" fontId="2" fillId="0" borderId="4" xfId="2" applyFont="1" applyFill="1" applyBorder="1" applyAlignment="1">
      <alignment horizontal="left" vertical="top" wrapText="1"/>
    </xf>
    <xf numFmtId="49" fontId="6" fillId="0" borderId="7" xfId="2" applyNumberFormat="1" applyFont="1" applyFill="1" applyBorder="1" applyAlignment="1">
      <alignment horizontal="right" vertical="top"/>
    </xf>
    <xf numFmtId="0" fontId="2" fillId="0" borderId="5" xfId="2" applyFont="1" applyFill="1" applyBorder="1" applyAlignment="1">
      <alignment horizontal="right" vertical="top" wrapText="1"/>
    </xf>
    <xf numFmtId="0" fontId="2" fillId="0" borderId="5" xfId="2" applyFont="1" applyFill="1" applyBorder="1" applyAlignment="1">
      <alignment horizontal="left" vertical="top" wrapText="1"/>
    </xf>
    <xf numFmtId="0" fontId="2" fillId="0" borderId="5" xfId="2" applyFont="1" applyFill="1" applyBorder="1" applyAlignment="1">
      <alignment vertical="top"/>
    </xf>
    <xf numFmtId="49" fontId="6" fillId="0" borderId="13" xfId="2" applyNumberFormat="1" applyFont="1" applyFill="1" applyBorder="1" applyAlignment="1">
      <alignment horizontal="right" vertical="top"/>
    </xf>
    <xf numFmtId="0" fontId="6" fillId="0" borderId="14" xfId="2" applyFont="1" applyFill="1" applyBorder="1" applyAlignment="1">
      <alignment horizontal="justify" vertical="top" wrapText="1"/>
    </xf>
    <xf numFmtId="181" fontId="6" fillId="0" borderId="4" xfId="6" applyNumberFormat="1" applyFont="1" applyFill="1" applyBorder="1" applyAlignment="1">
      <alignment vertical="top"/>
    </xf>
    <xf numFmtId="0" fontId="6" fillId="0" borderId="0" xfId="5" applyFont="1" applyFill="1" applyAlignment="1">
      <alignment vertical="center"/>
    </xf>
    <xf numFmtId="0" fontId="6" fillId="0" borderId="7" xfId="6" applyNumberFormat="1" applyFont="1" applyFill="1" applyBorder="1" applyAlignment="1">
      <alignment horizontal="center" vertical="top"/>
    </xf>
    <xf numFmtId="0" fontId="6" fillId="0" borderId="4" xfId="2" applyFont="1" applyFill="1" applyBorder="1" applyAlignment="1">
      <alignment vertical="center"/>
    </xf>
    <xf numFmtId="0" fontId="6" fillId="0" borderId="7" xfId="2" applyNumberFormat="1" applyFont="1" applyFill="1" applyBorder="1" applyAlignment="1">
      <alignment horizontal="center" vertical="center"/>
    </xf>
    <xf numFmtId="0" fontId="6" fillId="0" borderId="8" xfId="2" applyFont="1" applyFill="1" applyBorder="1" applyAlignment="1">
      <alignment horizontal="justify" vertical="center" wrapText="1"/>
    </xf>
    <xf numFmtId="0" fontId="2" fillId="0" borderId="7" xfId="2" applyFont="1" applyFill="1" applyBorder="1" applyAlignment="1">
      <alignment horizontal="center" vertical="center"/>
    </xf>
    <xf numFmtId="41" fontId="13" fillId="0" borderId="4" xfId="2" applyNumberFormat="1" applyFont="1" applyFill="1" applyBorder="1" applyAlignment="1">
      <alignment horizontal="right" vertical="center" shrinkToFit="1"/>
    </xf>
    <xf numFmtId="49" fontId="13" fillId="0" borderId="4" xfId="2" applyNumberFormat="1" applyFont="1" applyFill="1" applyBorder="1" applyAlignment="1">
      <alignment horizontal="left" vertical="center" shrinkToFit="1"/>
    </xf>
    <xf numFmtId="49" fontId="6" fillId="0" borderId="7" xfId="2" applyNumberFormat="1" applyFont="1" applyFill="1" applyBorder="1" applyAlignment="1">
      <alignment horizontal="center" vertical="top" shrinkToFit="1"/>
    </xf>
    <xf numFmtId="49" fontId="6" fillId="0" borderId="7" xfId="2" applyNumberFormat="1" applyFont="1" applyFill="1" applyBorder="1" applyAlignment="1">
      <alignment horizontal="center" vertical="top" wrapText="1" shrinkToFit="1"/>
    </xf>
    <xf numFmtId="49" fontId="6" fillId="0" borderId="7" xfId="2" applyNumberFormat="1" applyFont="1" applyFill="1" applyBorder="1" applyAlignment="1">
      <alignment horizontal="center" vertical="top" wrapText="1"/>
    </xf>
    <xf numFmtId="41" fontId="13" fillId="0" borderId="5" xfId="2" applyNumberFormat="1" applyFont="1" applyFill="1" applyBorder="1" applyAlignment="1">
      <alignment horizontal="right" vertical="center" shrinkToFit="1"/>
    </xf>
    <xf numFmtId="49" fontId="13" fillId="0" borderId="5" xfId="2" applyNumberFormat="1" applyFont="1" applyFill="1" applyBorder="1" applyAlignment="1">
      <alignment horizontal="left" vertical="center" shrinkToFit="1"/>
    </xf>
    <xf numFmtId="49" fontId="6" fillId="0" borderId="13" xfId="2" applyNumberFormat="1" applyFont="1" applyFill="1" applyBorder="1" applyAlignment="1">
      <alignment horizontal="center" vertical="top"/>
    </xf>
    <xf numFmtId="0" fontId="2" fillId="0" borderId="7" xfId="2" applyNumberFormat="1" applyFont="1" applyFill="1" applyBorder="1" applyAlignment="1">
      <alignment horizontal="center" vertical="top"/>
    </xf>
    <xf numFmtId="0" fontId="6" fillId="0" borderId="7" xfId="2" applyFont="1" applyFill="1" applyBorder="1" applyAlignment="1">
      <alignment horizontal="center" vertical="top"/>
    </xf>
    <xf numFmtId="49" fontId="6" fillId="0" borderId="13" xfId="2" applyNumberFormat="1" applyFont="1" applyFill="1" applyBorder="1" applyAlignment="1">
      <alignment horizontal="center" vertical="top" wrapText="1" shrinkToFit="1"/>
    </xf>
    <xf numFmtId="49" fontId="6" fillId="0" borderId="4" xfId="2" applyNumberFormat="1" applyFont="1" applyFill="1" applyBorder="1" applyAlignment="1">
      <alignment horizontal="justify" vertical="top" wrapText="1"/>
    </xf>
    <xf numFmtId="41" fontId="6" fillId="0" borderId="4" xfId="2" applyNumberFormat="1" applyFont="1" applyFill="1" applyBorder="1" applyAlignment="1">
      <alignment horizontal="right" vertical="top"/>
    </xf>
    <xf numFmtId="0" fontId="6" fillId="0" borderId="4" xfId="2" applyNumberFormat="1" applyFont="1" applyFill="1" applyBorder="1" applyAlignment="1">
      <alignment vertical="top" wrapText="1" shrinkToFit="1"/>
    </xf>
    <xf numFmtId="41" fontId="6" fillId="0" borderId="7" xfId="2" applyNumberFormat="1" applyFont="1" applyFill="1" applyBorder="1" applyAlignment="1">
      <alignment horizontal="justify" vertical="top" wrapText="1" shrinkToFit="1"/>
    </xf>
    <xf numFmtId="0" fontId="6" fillId="0" borderId="8" xfId="2" applyFont="1" applyFill="1" applyBorder="1" applyAlignment="1">
      <alignment horizontal="justify" vertical="center"/>
    </xf>
    <xf numFmtId="41" fontId="6" fillId="0" borderId="5" xfId="2" applyNumberFormat="1" applyFont="1" applyFill="1" applyBorder="1" applyAlignment="1">
      <alignment vertical="top" wrapText="1"/>
    </xf>
    <xf numFmtId="0" fontId="6" fillId="0" borderId="5" xfId="2" applyFont="1" applyFill="1" applyBorder="1" applyAlignment="1">
      <alignment vertical="top" wrapText="1"/>
    </xf>
    <xf numFmtId="41" fontId="6" fillId="0" borderId="5" xfId="2" applyNumberFormat="1" applyFont="1" applyFill="1" applyBorder="1" applyAlignment="1">
      <alignment horizontal="right" vertical="top"/>
    </xf>
    <xf numFmtId="41" fontId="6" fillId="0" borderId="4" xfId="2" applyNumberFormat="1" applyFont="1" applyFill="1" applyBorder="1" applyAlignment="1">
      <alignment vertical="center" shrinkToFit="1"/>
    </xf>
    <xf numFmtId="49" fontId="13" fillId="0" borderId="4" xfId="2" applyNumberFormat="1" applyFont="1" applyFill="1" applyBorder="1" applyAlignment="1">
      <alignment horizontal="left" vertical="center" wrapText="1" shrinkToFit="1"/>
    </xf>
    <xf numFmtId="41" fontId="6" fillId="0" borderId="7" xfId="2" applyNumberFormat="1" applyFont="1" applyFill="1" applyBorder="1" applyAlignment="1">
      <alignment horizontal="justify" vertical="center" shrinkToFit="1"/>
    </xf>
    <xf numFmtId="0" fontId="6" fillId="0" borderId="4" xfId="2" applyFont="1" applyFill="1" applyBorder="1" applyAlignment="1">
      <alignment horizontal="justify" vertical="top" wrapText="1"/>
    </xf>
    <xf numFmtId="49" fontId="13" fillId="0" borderId="8" xfId="2" applyNumberFormat="1" applyFont="1" applyFill="1" applyBorder="1" applyAlignment="1">
      <alignment horizontal="justify" vertical="top"/>
    </xf>
    <xf numFmtId="0" fontId="6" fillId="0" borderId="4" xfId="2" applyFont="1" applyFill="1" applyBorder="1" applyAlignment="1">
      <alignment vertical="top" wrapText="1"/>
    </xf>
    <xf numFmtId="181" fontId="6" fillId="0" borderId="4" xfId="2" applyNumberFormat="1" applyFont="1" applyFill="1" applyBorder="1" applyAlignment="1">
      <alignment horizontal="right" vertical="top"/>
    </xf>
    <xf numFmtId="41" fontId="6" fillId="0" borderId="7" xfId="2" applyNumberFormat="1" applyFont="1" applyFill="1" applyBorder="1" applyAlignment="1">
      <alignment horizontal="center" vertical="top" shrinkToFit="1"/>
    </xf>
    <xf numFmtId="41" fontId="6" fillId="0" borderId="7" xfId="2" applyNumberFormat="1" applyFont="1" applyFill="1" applyBorder="1" applyAlignment="1">
      <alignment horizontal="center" vertical="top" wrapText="1" shrinkToFit="1"/>
    </xf>
    <xf numFmtId="49" fontId="13" fillId="0" borderId="8" xfId="2" applyNumberFormat="1" applyFont="1" applyFill="1" applyBorder="1" applyAlignment="1">
      <alignment horizontal="justify" vertical="center" wrapText="1"/>
    </xf>
    <xf numFmtId="49" fontId="6" fillId="0" borderId="4" xfId="2" applyNumberFormat="1" applyFont="1" applyFill="1" applyBorder="1" applyAlignment="1">
      <alignment horizontal="left" vertical="top" wrapText="1" shrinkToFit="1"/>
    </xf>
    <xf numFmtId="0" fontId="2" fillId="0" borderId="7" xfId="2" applyFont="1" applyFill="1" applyBorder="1" applyAlignment="1">
      <alignment horizontal="center" vertical="top" wrapText="1" shrinkToFit="1"/>
    </xf>
    <xf numFmtId="41" fontId="13" fillId="0" borderId="4" xfId="2" applyNumberFormat="1" applyFont="1" applyFill="1" applyBorder="1" applyAlignment="1">
      <alignment horizontal="right" vertical="center" wrapText="1" shrinkToFit="1"/>
    </xf>
    <xf numFmtId="0" fontId="6" fillId="0" borderId="7" xfId="2" applyFont="1" applyFill="1" applyBorder="1" applyAlignment="1">
      <alignment horizontal="center" vertical="center" wrapText="1" shrinkToFit="1"/>
    </xf>
    <xf numFmtId="41" fontId="13" fillId="0" borderId="5" xfId="2" applyNumberFormat="1" applyFont="1" applyFill="1" applyBorder="1" applyAlignment="1">
      <alignment horizontal="right" vertical="center" wrapText="1" shrinkToFit="1"/>
    </xf>
    <xf numFmtId="49" fontId="13" fillId="0" borderId="5" xfId="2" applyNumberFormat="1" applyFont="1" applyFill="1" applyBorder="1" applyAlignment="1">
      <alignment horizontal="left" vertical="center" wrapText="1" shrinkToFit="1"/>
    </xf>
    <xf numFmtId="0" fontId="6" fillId="0" borderId="7" xfId="2" applyFont="1" applyFill="1" applyBorder="1" applyAlignment="1">
      <alignment horizontal="center" vertical="center"/>
    </xf>
    <xf numFmtId="0" fontId="2" fillId="0" borderId="7" xfId="2" applyFont="1" applyFill="1" applyBorder="1" applyAlignment="1">
      <alignment horizontal="center" vertical="top" shrinkToFit="1"/>
    </xf>
    <xf numFmtId="49" fontId="2" fillId="0" borderId="4" xfId="2" applyNumberFormat="1" applyFont="1" applyFill="1" applyBorder="1" applyAlignment="1">
      <alignment horizontal="left" vertical="top" wrapText="1" shrinkToFit="1"/>
    </xf>
    <xf numFmtId="41" fontId="6" fillId="0" borderId="7" xfId="2" applyNumberFormat="1" applyFont="1" applyFill="1" applyBorder="1" applyAlignment="1">
      <alignment horizontal="center" vertical="center" wrapText="1" shrinkToFit="1"/>
    </xf>
    <xf numFmtId="41" fontId="10" fillId="0" borderId="4" xfId="2" applyNumberFormat="1" applyFont="1" applyFill="1" applyBorder="1" applyAlignment="1">
      <alignment horizontal="right" vertical="top"/>
    </xf>
    <xf numFmtId="49" fontId="11" fillId="0" borderId="4" xfId="2" applyNumberFormat="1" applyFont="1" applyFill="1" applyBorder="1" applyAlignment="1">
      <alignment horizontal="left" vertical="top" wrapText="1" shrinkToFit="1"/>
    </xf>
    <xf numFmtId="181" fontId="10" fillId="0" borderId="4" xfId="2" applyNumberFormat="1" applyFont="1" applyFill="1" applyBorder="1" applyAlignment="1">
      <alignment horizontal="right" vertical="top"/>
    </xf>
    <xf numFmtId="0" fontId="2" fillId="0" borderId="8" xfId="2" applyFont="1" applyFill="1" applyBorder="1" applyAlignment="1">
      <alignment horizontal="justify" vertical="center" wrapText="1"/>
    </xf>
    <xf numFmtId="41" fontId="10" fillId="0" borderId="5" xfId="2" applyNumberFormat="1" applyFont="1" applyFill="1" applyBorder="1" applyAlignment="1">
      <alignment horizontal="right" vertical="center"/>
    </xf>
    <xf numFmtId="0" fontId="10" fillId="0" borderId="5" xfId="2" applyNumberFormat="1" applyFont="1" applyFill="1" applyBorder="1" applyAlignment="1">
      <alignment horizontal="center" vertical="center" shrinkToFit="1"/>
    </xf>
    <xf numFmtId="180" fontId="6" fillId="0" borderId="13" xfId="6" applyNumberFormat="1" applyFont="1" applyFill="1" applyBorder="1" applyAlignment="1">
      <alignment horizontal="center" vertical="center"/>
    </xf>
    <xf numFmtId="0" fontId="6" fillId="0" borderId="14" xfId="2" applyFont="1" applyFill="1" applyBorder="1" applyAlignment="1">
      <alignment horizontal="justify"/>
    </xf>
    <xf numFmtId="0" fontId="2" fillId="0" borderId="0" xfId="2" applyFont="1" applyFill="1" applyBorder="1" applyAlignment="1">
      <alignment vertical="top" wrapText="1"/>
    </xf>
    <xf numFmtId="0" fontId="6" fillId="0" borderId="0" xfId="2" applyFont="1" applyFill="1" applyAlignment="1">
      <alignment horizontal="center"/>
    </xf>
    <xf numFmtId="0" fontId="6" fillId="0" borderId="0" xfId="2" applyFont="1" applyFill="1" applyAlignment="1">
      <alignment horizontal="justify"/>
    </xf>
    <xf numFmtId="0" fontId="2" fillId="0" borderId="0" xfId="2" applyFont="1" applyFill="1" applyBorder="1" applyAlignment="1">
      <alignment horizontal="left" vertical="top" wrapText="1"/>
    </xf>
    <xf numFmtId="0" fontId="2" fillId="0" borderId="0" xfId="2" applyFont="1" applyFill="1"/>
    <xf numFmtId="0" fontId="22" fillId="0" borderId="0" xfId="2" applyFont="1" applyFill="1" applyBorder="1" applyAlignment="1">
      <alignment horizontal="left" vertical="top"/>
    </xf>
    <xf numFmtId="0" fontId="2" fillId="0" borderId="0" xfId="2" applyFont="1" applyFill="1" applyBorder="1" applyAlignment="1">
      <alignment horizontal="center" vertical="top"/>
    </xf>
    <xf numFmtId="3" fontId="2" fillId="0" borderId="0" xfId="2" applyNumberFormat="1" applyFont="1" applyFill="1" applyAlignment="1">
      <alignment horizontal="right" vertical="top"/>
    </xf>
    <xf numFmtId="0" fontId="2" fillId="0" borderId="0" xfId="2" applyFont="1" applyFill="1" applyAlignment="1">
      <alignment vertical="top"/>
    </xf>
    <xf numFmtId="0" fontId="2" fillId="0" borderId="3" xfId="2" applyFont="1" applyFill="1" applyBorder="1" applyAlignment="1">
      <alignment horizontal="center" vertical="center"/>
    </xf>
    <xf numFmtId="0" fontId="2" fillId="0" borderId="3" xfId="2" applyFont="1" applyFill="1" applyBorder="1" applyAlignment="1">
      <alignment horizontal="center" vertical="center" wrapText="1" justifyLastLine="1"/>
    </xf>
    <xf numFmtId="0" fontId="2" fillId="0" borderId="4" xfId="2" applyFont="1" applyFill="1" applyBorder="1" applyAlignment="1">
      <alignment horizontal="center" vertical="top"/>
    </xf>
    <xf numFmtId="177" fontId="6" fillId="0" borderId="4" xfId="2" applyNumberFormat="1" applyFont="1" applyFill="1" applyBorder="1" applyAlignment="1">
      <alignment horizontal="right" vertical="center"/>
    </xf>
    <xf numFmtId="177" fontId="6" fillId="0" borderId="2" xfId="1" applyNumberFormat="1" applyFont="1" applyFill="1" applyBorder="1" applyAlignment="1">
      <alignment vertical="top"/>
    </xf>
    <xf numFmtId="49" fontId="2" fillId="0" borderId="4" xfId="2" applyNumberFormat="1" applyFont="1" applyFill="1" applyBorder="1" applyAlignment="1">
      <alignment horizontal="justify" vertical="top" wrapText="1"/>
    </xf>
    <xf numFmtId="0" fontId="6" fillId="0" borderId="4" xfId="2" applyFont="1" applyFill="1" applyBorder="1" applyAlignment="1">
      <alignment horizontal="left" vertical="top" wrapText="1"/>
    </xf>
    <xf numFmtId="0" fontId="6" fillId="0" borderId="4" xfId="2" applyFont="1" applyFill="1" applyBorder="1" applyAlignment="1">
      <alignment horizontal="center" vertical="top"/>
    </xf>
    <xf numFmtId="177" fontId="6" fillId="0" borderId="4" xfId="1" applyNumberFormat="1" applyFont="1" applyFill="1" applyBorder="1" applyAlignment="1">
      <alignment vertical="top"/>
    </xf>
    <xf numFmtId="49" fontId="2" fillId="0" borderId="4" xfId="2" applyNumberFormat="1" applyFont="1" applyFill="1" applyBorder="1" applyAlignment="1">
      <alignment horizontal="justify" vertical="center" wrapText="1"/>
    </xf>
    <xf numFmtId="177" fontId="6" fillId="0" borderId="4" xfId="2" applyNumberFormat="1" applyFont="1" applyFill="1" applyBorder="1" applyAlignment="1">
      <alignment horizontal="right" vertical="top" shrinkToFit="1"/>
    </xf>
    <xf numFmtId="177" fontId="6" fillId="0" borderId="4" xfId="2" applyNumberFormat="1" applyFont="1" applyFill="1" applyBorder="1" applyAlignment="1">
      <alignment horizontal="right" vertical="top"/>
    </xf>
    <xf numFmtId="49" fontId="2" fillId="0" borderId="4" xfId="2" applyNumberFormat="1" applyFont="1" applyFill="1" applyBorder="1" applyAlignment="1">
      <alignment horizontal="left" vertical="top" wrapText="1"/>
    </xf>
    <xf numFmtId="0" fontId="6" fillId="0" borderId="4" xfId="2" applyFont="1" applyFill="1" applyBorder="1" applyAlignment="1">
      <alignment vertical="center" wrapText="1"/>
    </xf>
    <xf numFmtId="0" fontId="6" fillId="0" borderId="4" xfId="2" applyFont="1" applyFill="1" applyBorder="1"/>
    <xf numFmtId="49" fontId="6" fillId="0" borderId="4" xfId="2" applyNumberFormat="1" applyFont="1" applyFill="1" applyBorder="1" applyAlignment="1">
      <alignment horizontal="left" vertical="justify" wrapText="1"/>
    </xf>
    <xf numFmtId="0" fontId="2" fillId="0" borderId="5" xfId="2" applyFont="1" applyFill="1" applyBorder="1" applyAlignment="1">
      <alignment horizontal="center" vertical="top" wrapText="1"/>
    </xf>
    <xf numFmtId="0" fontId="6" fillId="0" borderId="5" xfId="2" applyFont="1" applyFill="1" applyBorder="1"/>
    <xf numFmtId="177" fontId="6" fillId="0" borderId="5" xfId="2" applyNumberFormat="1" applyFont="1" applyFill="1" applyBorder="1" applyAlignment="1">
      <alignment horizontal="right" vertical="center"/>
    </xf>
    <xf numFmtId="177" fontId="6" fillId="0" borderId="5" xfId="1" applyNumberFormat="1" applyFont="1" applyFill="1" applyBorder="1" applyAlignment="1">
      <alignment vertical="top"/>
    </xf>
    <xf numFmtId="49" fontId="10" fillId="0" borderId="5" xfId="2" applyNumberFormat="1" applyFont="1" applyFill="1" applyBorder="1" applyAlignment="1">
      <alignment horizontal="left" vertical="justify" wrapText="1"/>
    </xf>
    <xf numFmtId="0" fontId="2" fillId="0" borderId="0" xfId="2" applyFont="1" applyFill="1" applyBorder="1"/>
    <xf numFmtId="49" fontId="2" fillId="0" borderId="9" xfId="2" applyNumberFormat="1" applyFont="1" applyFill="1" applyBorder="1" applyAlignment="1">
      <alignment horizontal="left" vertical="center"/>
    </xf>
    <xf numFmtId="0" fontId="2" fillId="0" borderId="9" xfId="2" applyFont="1" applyFill="1" applyBorder="1" applyAlignment="1">
      <alignment vertical="center"/>
    </xf>
    <xf numFmtId="177" fontId="2" fillId="0" borderId="9" xfId="2" applyNumberFormat="1" applyFont="1" applyFill="1" applyBorder="1" applyAlignment="1">
      <alignment horizontal="right" vertical="center"/>
    </xf>
    <xf numFmtId="49" fontId="2" fillId="0" borderId="2" xfId="2" applyNumberFormat="1" applyFont="1" applyFill="1" applyBorder="1" applyAlignment="1">
      <alignment horizontal="distributed" vertical="center" justifyLastLine="1"/>
    </xf>
    <xf numFmtId="49" fontId="2" fillId="0" borderId="3" xfId="2" applyNumberFormat="1" applyFont="1" applyFill="1" applyBorder="1" applyAlignment="1">
      <alignment horizontal="distributed" vertical="center" justifyLastLine="1" shrinkToFit="1"/>
    </xf>
    <xf numFmtId="181" fontId="2" fillId="0" borderId="3" xfId="2" applyNumberFormat="1" applyFont="1" applyFill="1" applyBorder="1" applyAlignment="1">
      <alignment horizontal="distributed" vertical="center" justifyLastLine="1"/>
    </xf>
    <xf numFmtId="181" fontId="2" fillId="0" borderId="3" xfId="2" applyNumberFormat="1" applyFont="1" applyFill="1" applyBorder="1" applyAlignment="1">
      <alignment horizontal="distributed" vertical="center" justifyLastLine="1" shrinkToFit="1"/>
    </xf>
    <xf numFmtId="49" fontId="2" fillId="0" borderId="3" xfId="2" applyNumberFormat="1" applyFont="1" applyFill="1" applyBorder="1" applyAlignment="1">
      <alignment horizontal="distributed" vertical="center" justifyLastLine="1"/>
    </xf>
    <xf numFmtId="49" fontId="2" fillId="0" borderId="11" xfId="2" applyNumberFormat="1" applyFont="1" applyFill="1" applyBorder="1" applyAlignment="1">
      <alignment vertical="center" shrinkToFit="1"/>
    </xf>
    <xf numFmtId="0" fontId="2" fillId="0" borderId="4" xfId="2" applyFont="1" applyFill="1" applyBorder="1" applyAlignment="1">
      <alignment horizontal="center" vertical="center"/>
    </xf>
    <xf numFmtId="177" fontId="6" fillId="0" borderId="2" xfId="2" applyNumberFormat="1" applyFont="1" applyFill="1" applyBorder="1" applyAlignment="1">
      <alignment vertical="justify"/>
    </xf>
    <xf numFmtId="177" fontId="6" fillId="0" borderId="4" xfId="6" applyNumberFormat="1" applyFont="1" applyFill="1" applyBorder="1" applyAlignment="1">
      <alignment vertical="center"/>
    </xf>
    <xf numFmtId="49" fontId="2" fillId="0" borderId="2" xfId="2" applyNumberFormat="1" applyFont="1" applyFill="1" applyBorder="1" applyAlignment="1">
      <alignment vertical="center"/>
    </xf>
    <xf numFmtId="0" fontId="2" fillId="0" borderId="0" xfId="2" applyFont="1" applyFill="1" applyBorder="1" applyAlignment="1">
      <alignment vertical="justify"/>
    </xf>
    <xf numFmtId="49" fontId="2" fillId="0" borderId="7" xfId="2" applyNumberFormat="1" applyFont="1" applyFill="1" applyBorder="1" applyAlignment="1">
      <alignment horizontal="left" vertical="center" indent="1" shrinkToFit="1"/>
    </xf>
    <xf numFmtId="177" fontId="6" fillId="0" borderId="4" xfId="2" applyNumberFormat="1" applyFont="1" applyFill="1" applyBorder="1" applyAlignment="1">
      <alignment vertical="justify"/>
    </xf>
    <xf numFmtId="49" fontId="2" fillId="0" borderId="4" xfId="2" applyNumberFormat="1" applyFont="1" applyFill="1" applyBorder="1" applyAlignment="1">
      <alignment vertical="center"/>
    </xf>
    <xf numFmtId="49" fontId="6" fillId="0" borderId="7" xfId="2" applyNumberFormat="1" applyFont="1" applyFill="1" applyBorder="1" applyAlignment="1">
      <alignment horizontal="left" vertical="center" shrinkToFit="1"/>
    </xf>
    <xf numFmtId="0" fontId="6" fillId="0" borderId="4" xfId="2" applyFont="1" applyFill="1" applyBorder="1" applyAlignment="1">
      <alignment horizontal="center" vertical="center"/>
    </xf>
    <xf numFmtId="49" fontId="2" fillId="0" borderId="7" xfId="2" applyNumberFormat="1" applyFont="1" applyFill="1" applyBorder="1" applyAlignment="1">
      <alignment vertical="center" shrinkToFit="1"/>
    </xf>
    <xf numFmtId="49" fontId="6" fillId="0" borderId="7" xfId="2" applyNumberFormat="1" applyFont="1" applyFill="1" applyBorder="1" applyAlignment="1">
      <alignment vertical="center" shrinkToFit="1"/>
    </xf>
    <xf numFmtId="49" fontId="6" fillId="0" borderId="5" xfId="2" applyNumberFormat="1" applyFont="1" applyFill="1" applyBorder="1" applyAlignment="1">
      <alignment vertical="center" shrinkToFit="1"/>
    </xf>
    <xf numFmtId="0" fontId="6" fillId="0" borderId="5" xfId="2" applyFont="1" applyFill="1" applyBorder="1" applyAlignment="1">
      <alignment vertical="justify"/>
    </xf>
    <xf numFmtId="177" fontId="6" fillId="0" borderId="5" xfId="2" applyNumberFormat="1" applyFont="1" applyFill="1" applyBorder="1" applyAlignment="1">
      <alignment vertical="justify"/>
    </xf>
    <xf numFmtId="49" fontId="2" fillId="0" borderId="5" xfId="2" applyNumberFormat="1" applyFont="1" applyFill="1" applyBorder="1" applyAlignment="1">
      <alignment vertical="center"/>
    </xf>
    <xf numFmtId="0" fontId="6" fillId="0" borderId="0" xfId="5" applyFont="1"/>
    <xf numFmtId="0" fontId="6" fillId="0" borderId="0" xfId="5" applyFont="1" applyBorder="1"/>
    <xf numFmtId="3" fontId="6" fillId="0" borderId="0" xfId="5" applyNumberFormat="1" applyFont="1" applyBorder="1" applyAlignment="1">
      <alignment horizontal="center" vertical="center"/>
    </xf>
    <xf numFmtId="0" fontId="2" fillId="0" borderId="0" xfId="5" applyFont="1" applyAlignment="1">
      <alignment horizontal="right"/>
    </xf>
    <xf numFmtId="0" fontId="2" fillId="0" borderId="3" xfId="5" applyFont="1" applyBorder="1" applyAlignment="1">
      <alignment horizontal="center" vertical="center" wrapText="1"/>
    </xf>
    <xf numFmtId="0" fontId="2" fillId="0" borderId="3" xfId="5" applyFont="1" applyBorder="1" applyAlignment="1">
      <alignment horizontal="distributed" vertical="center" wrapText="1"/>
    </xf>
    <xf numFmtId="49" fontId="6" fillId="0" borderId="3" xfId="2" applyNumberFormat="1" applyFont="1" applyFill="1" applyBorder="1" applyAlignment="1">
      <alignment horizontal="center" vertical="center" wrapText="1" justifyLastLine="1"/>
    </xf>
    <xf numFmtId="0" fontId="2" fillId="0" borderId="4" xfId="5" applyFont="1" applyBorder="1" applyAlignment="1">
      <alignment vertical="center" wrapText="1"/>
    </xf>
    <xf numFmtId="0" fontId="6" fillId="0" borderId="4" xfId="5" applyFont="1" applyBorder="1" applyAlignment="1">
      <alignment vertical="center" wrapText="1"/>
    </xf>
    <xf numFmtId="0" fontId="0" fillId="0" borderId="4" xfId="5" applyFont="1" applyBorder="1" applyAlignment="1">
      <alignment horizontal="left" vertical="center" wrapText="1" indent="1"/>
    </xf>
    <xf numFmtId="0" fontId="2" fillId="0" borderId="4" xfId="5" applyFont="1" applyBorder="1" applyAlignment="1">
      <alignment horizontal="left" vertical="center" wrapText="1" indent="1"/>
    </xf>
    <xf numFmtId="0" fontId="0" fillId="0" borderId="4" xfId="5" applyFont="1" applyBorder="1" applyAlignment="1">
      <alignment horizontal="left" vertical="center" wrapText="1"/>
    </xf>
    <xf numFmtId="177" fontId="6" fillId="0" borderId="4" xfId="5" applyNumberFormat="1" applyFont="1" applyFill="1" applyBorder="1" applyAlignment="1">
      <alignment vertical="center" wrapText="1"/>
    </xf>
    <xf numFmtId="49" fontId="11" fillId="0" borderId="5" xfId="2" applyNumberFormat="1" applyFont="1" applyFill="1" applyBorder="1" applyAlignment="1">
      <alignment horizontal="distributed" vertical="center" justifyLastLine="1"/>
    </xf>
    <xf numFmtId="177" fontId="6" fillId="0" borderId="5" xfId="2" applyNumberFormat="1" applyFont="1" applyFill="1" applyBorder="1" applyAlignment="1">
      <alignment vertical="center"/>
    </xf>
    <xf numFmtId="0" fontId="6" fillId="0" borderId="5" xfId="5" applyFont="1" applyBorder="1" applyAlignment="1">
      <alignment vertical="center" wrapText="1"/>
    </xf>
    <xf numFmtId="0" fontId="6" fillId="0" borderId="0" xfId="5" applyFont="1" applyFill="1"/>
    <xf numFmtId="3" fontId="2" fillId="0" borderId="0" xfId="5" applyNumberFormat="1" applyFont="1" applyFill="1" applyBorder="1" applyAlignment="1">
      <alignment horizontal="center" vertical="center"/>
    </xf>
    <xf numFmtId="3" fontId="6" fillId="0" borderId="0" xfId="5" applyNumberFormat="1" applyFont="1" applyFill="1" applyBorder="1" applyAlignment="1">
      <alignment horizontal="center" vertical="center"/>
    </xf>
    <xf numFmtId="3" fontId="6" fillId="0" borderId="9" xfId="5" applyNumberFormat="1" applyFont="1" applyFill="1" applyBorder="1" applyAlignment="1">
      <alignment horizontal="center" vertical="center"/>
    </xf>
    <xf numFmtId="3" fontId="2" fillId="0" borderId="0" xfId="5" applyNumberFormat="1" applyFont="1" applyFill="1" applyBorder="1" applyAlignment="1">
      <alignment horizontal="right" vertical="center"/>
    </xf>
    <xf numFmtId="3" fontId="2" fillId="0" borderId="1" xfId="5" applyNumberFormat="1" applyFont="1" applyFill="1" applyBorder="1" applyAlignment="1">
      <alignment horizontal="center" vertical="center" wrapText="1"/>
    </xf>
    <xf numFmtId="3" fontId="2" fillId="0" borderId="2" xfId="5" applyNumberFormat="1" applyFont="1" applyFill="1" applyBorder="1" applyAlignment="1">
      <alignment horizontal="center" vertical="center" wrapText="1"/>
    </xf>
    <xf numFmtId="3" fontId="2" fillId="0" borderId="3" xfId="5" applyNumberFormat="1" applyFont="1" applyFill="1" applyBorder="1" applyAlignment="1">
      <alignment horizontal="center" vertical="center" wrapText="1"/>
    </xf>
    <xf numFmtId="3" fontId="2" fillId="0" borderId="4" xfId="5" applyNumberFormat="1" applyFont="1" applyFill="1" applyBorder="1" applyAlignment="1">
      <alignment horizontal="center" vertical="center" wrapText="1"/>
    </xf>
    <xf numFmtId="3" fontId="2" fillId="0" borderId="2" xfId="5" applyNumberFormat="1" applyFont="1" applyFill="1" applyBorder="1" applyAlignment="1">
      <alignment vertical="center"/>
    </xf>
    <xf numFmtId="177" fontId="6" fillId="0" borderId="2" xfId="5" applyNumberFormat="1" applyFont="1" applyFill="1" applyBorder="1" applyAlignment="1">
      <alignment vertical="center"/>
    </xf>
    <xf numFmtId="177" fontId="6" fillId="0" borderId="4" xfId="5" applyNumberFormat="1" applyFont="1" applyFill="1" applyBorder="1" applyAlignment="1">
      <alignment horizontal="right" vertical="distributed"/>
    </xf>
    <xf numFmtId="3" fontId="2" fillId="0" borderId="4" xfId="5" applyNumberFormat="1" applyFont="1" applyFill="1" applyBorder="1" applyAlignment="1">
      <alignment horizontal="left" vertical="center" indent="1"/>
    </xf>
    <xf numFmtId="177" fontId="6" fillId="0" borderId="4" xfId="5" applyNumberFormat="1" applyFont="1" applyFill="1" applyBorder="1" applyAlignment="1">
      <alignment vertical="center"/>
    </xf>
    <xf numFmtId="177" fontId="6" fillId="0" borderId="8" xfId="2" applyNumberFormat="1" applyFont="1" applyFill="1" applyBorder="1" applyAlignment="1">
      <alignment vertical="center"/>
    </xf>
    <xf numFmtId="3" fontId="6" fillId="0" borderId="4" xfId="5" applyNumberFormat="1" applyFont="1" applyFill="1" applyBorder="1" applyAlignment="1">
      <alignment vertical="center"/>
    </xf>
    <xf numFmtId="177" fontId="6" fillId="0" borderId="4" xfId="5" applyNumberFormat="1" applyFont="1" applyFill="1" applyBorder="1"/>
    <xf numFmtId="0" fontId="11" fillId="0" borderId="5" xfId="2" applyFont="1" applyFill="1" applyBorder="1" applyAlignment="1">
      <alignment horizontal="distributed" vertical="center" wrapText="1" justifyLastLine="1"/>
    </xf>
    <xf numFmtId="177" fontId="6" fillId="0" borderId="5" xfId="5" applyNumberFormat="1" applyFont="1" applyFill="1" applyBorder="1" applyAlignment="1">
      <alignment vertical="center"/>
    </xf>
    <xf numFmtId="177" fontId="6" fillId="0" borderId="5" xfId="5" applyNumberFormat="1" applyFont="1" applyFill="1" applyBorder="1" applyAlignment="1">
      <alignment horizontal="right" vertical="distributed"/>
    </xf>
    <xf numFmtId="0" fontId="10" fillId="0" borderId="0" xfId="5" applyFont="1" applyFill="1"/>
    <xf numFmtId="0" fontId="2" fillId="0" borderId="0" xfId="10" applyFont="1" applyFill="1" applyAlignment="1">
      <alignment vertical="center"/>
    </xf>
    <xf numFmtId="0" fontId="2" fillId="0" borderId="0" xfId="10" applyFont="1" applyFill="1" applyBorder="1" applyAlignment="1">
      <alignment horizontal="center" vertical="center"/>
    </xf>
    <xf numFmtId="0" fontId="2" fillId="0" borderId="0" xfId="10" applyFont="1" applyFill="1" applyBorder="1" applyAlignment="1">
      <alignment horizontal="right" vertical="center"/>
    </xf>
    <xf numFmtId="0" fontId="2" fillId="0" borderId="3" xfId="10" applyFont="1" applyFill="1" applyBorder="1" applyAlignment="1">
      <alignment horizontal="center" vertical="center" wrapText="1"/>
    </xf>
    <xf numFmtId="0" fontId="2" fillId="0" borderId="1" xfId="10" applyFont="1" applyFill="1" applyBorder="1" applyAlignment="1">
      <alignment horizontal="center" vertical="center" wrapText="1"/>
    </xf>
    <xf numFmtId="0" fontId="2" fillId="0" borderId="10" xfId="10" applyFont="1" applyFill="1" applyBorder="1" applyAlignment="1">
      <alignment horizontal="center" vertical="center" wrapText="1"/>
    </xf>
    <xf numFmtId="0" fontId="2" fillId="0" borderId="0" xfId="10" applyFont="1" applyFill="1" applyAlignment="1">
      <alignment vertical="top"/>
    </xf>
    <xf numFmtId="0" fontId="6" fillId="0" borderId="7" xfId="10" applyFont="1" applyFill="1" applyBorder="1" applyAlignment="1">
      <alignment horizontal="left" vertical="top" wrapText="1"/>
    </xf>
    <xf numFmtId="178" fontId="6" fillId="0" borderId="2" xfId="11" applyNumberFormat="1" applyFont="1" applyFill="1" applyBorder="1" applyAlignment="1">
      <alignment vertical="top"/>
    </xf>
    <xf numFmtId="49" fontId="6" fillId="0" borderId="7" xfId="11" applyNumberFormat="1" applyFont="1" applyFill="1" applyBorder="1" applyAlignment="1">
      <alignment vertical="top"/>
    </xf>
    <xf numFmtId="0" fontId="6" fillId="0" borderId="8" xfId="10" applyFont="1" applyFill="1" applyBorder="1" applyAlignment="1">
      <alignment horizontal="justify" vertical="top" wrapText="1"/>
    </xf>
    <xf numFmtId="0" fontId="6" fillId="0" borderId="7" xfId="10" applyFont="1" applyFill="1" applyBorder="1" applyAlignment="1">
      <alignment horizontal="justify" vertical="top" wrapText="1"/>
    </xf>
    <xf numFmtId="178" fontId="6" fillId="0" borderId="4" xfId="11" applyNumberFormat="1" applyFont="1" applyFill="1" applyBorder="1" applyAlignment="1">
      <alignment vertical="top"/>
    </xf>
    <xf numFmtId="0" fontId="6" fillId="0" borderId="13" xfId="10" applyFont="1" applyFill="1" applyBorder="1" applyAlignment="1">
      <alignment horizontal="justify" vertical="top" wrapText="1"/>
    </xf>
    <xf numFmtId="178" fontId="6" fillId="0" borderId="5" xfId="11" applyNumberFormat="1" applyFont="1" applyFill="1" applyBorder="1" applyAlignment="1">
      <alignment vertical="top"/>
    </xf>
    <xf numFmtId="49" fontId="6" fillId="0" borderId="13" xfId="11" applyNumberFormat="1" applyFont="1" applyFill="1" applyBorder="1" applyAlignment="1">
      <alignment vertical="top"/>
    </xf>
    <xf numFmtId="0" fontId="24" fillId="0" borderId="14" xfId="10" applyFont="1" applyFill="1" applyBorder="1" applyAlignment="1">
      <alignment horizontal="justify" vertical="top" wrapText="1"/>
    </xf>
    <xf numFmtId="0" fontId="24" fillId="0" borderId="8" xfId="10" applyFont="1" applyFill="1" applyBorder="1" applyAlignment="1">
      <alignment horizontal="justify" vertical="top" wrapText="1"/>
    </xf>
    <xf numFmtId="0" fontId="6" fillId="0" borderId="13" xfId="10" applyFont="1" applyFill="1" applyBorder="1" applyAlignment="1">
      <alignment horizontal="center" vertical="center" wrapText="1"/>
    </xf>
    <xf numFmtId="178" fontId="6" fillId="0" borderId="5" xfId="11" applyNumberFormat="1" applyFont="1" applyFill="1" applyBorder="1" applyAlignment="1">
      <alignment vertical="center"/>
    </xf>
    <xf numFmtId="49" fontId="2" fillId="0" borderId="3" xfId="13" applyNumberFormat="1" applyFont="1" applyFill="1" applyBorder="1" applyAlignment="1">
      <alignment horizontal="center" vertical="center" shrinkToFit="1"/>
    </xf>
    <xf numFmtId="182" fontId="2" fillId="0" borderId="3" xfId="13" applyNumberFormat="1" applyFont="1" applyFill="1" applyBorder="1" applyAlignment="1">
      <alignment horizontal="center" vertical="center" shrinkToFit="1"/>
    </xf>
    <xf numFmtId="182" fontId="2" fillId="0" borderId="3" xfId="13" applyNumberFormat="1" applyFont="1" applyFill="1" applyBorder="1" applyAlignment="1">
      <alignment horizontal="center" vertical="center" wrapText="1"/>
    </xf>
    <xf numFmtId="49" fontId="2" fillId="0" borderId="0" xfId="13" applyNumberFormat="1" applyFont="1" applyFill="1" applyAlignment="1">
      <alignment horizontal="center" vertical="center" shrinkToFit="1"/>
    </xf>
    <xf numFmtId="49" fontId="11" fillId="0" borderId="2" xfId="13" applyNumberFormat="1" applyFont="1" applyFill="1" applyBorder="1" applyAlignment="1">
      <alignment horizontal="justify" vertical="center" wrapText="1"/>
    </xf>
    <xf numFmtId="183" fontId="10" fillId="0" borderId="2" xfId="13" applyNumberFormat="1" applyFont="1" applyFill="1" applyBorder="1" applyAlignment="1">
      <alignment horizontal="right" vertical="center" shrinkToFit="1"/>
    </xf>
    <xf numFmtId="182" fontId="10" fillId="0" borderId="2" xfId="13" applyNumberFormat="1" applyFont="1" applyFill="1" applyBorder="1" applyAlignment="1">
      <alignment horizontal="center" vertical="center" wrapText="1"/>
    </xf>
    <xf numFmtId="49" fontId="2" fillId="0" borderId="2" xfId="13" applyNumberFormat="1" applyFont="1" applyFill="1" applyBorder="1" applyAlignment="1">
      <alignment horizontal="center" vertical="center" shrinkToFit="1"/>
    </xf>
    <xf numFmtId="49" fontId="2" fillId="0" borderId="4" xfId="13" applyNumberFormat="1" applyFont="1" applyFill="1" applyBorder="1" applyAlignment="1">
      <alignment horizontal="justify" vertical="center" wrapText="1"/>
    </xf>
    <xf numFmtId="183" fontId="6" fillId="0" borderId="4" xfId="13" applyNumberFormat="1" applyFont="1" applyFill="1" applyBorder="1" applyAlignment="1">
      <alignment horizontal="right" vertical="center" shrinkToFit="1"/>
    </xf>
    <xf numFmtId="182" fontId="6" fillId="0" borderId="4" xfId="13" applyNumberFormat="1" applyFont="1" applyFill="1" applyBorder="1" applyAlignment="1">
      <alignment horizontal="center" vertical="center" wrapText="1"/>
    </xf>
    <xf numFmtId="49" fontId="2" fillId="0" borderId="4" xfId="13" applyNumberFormat="1" applyFont="1" applyFill="1" applyBorder="1" applyAlignment="1">
      <alignment horizontal="center" vertical="center" shrinkToFit="1"/>
    </xf>
    <xf numFmtId="49" fontId="2" fillId="0" borderId="4" xfId="13" applyNumberFormat="1" applyFont="1" applyFill="1" applyBorder="1" applyAlignment="1">
      <alignment horizontal="left" vertical="top" wrapText="1" indent="2"/>
    </xf>
    <xf numFmtId="183" fontId="6" fillId="0" borderId="4" xfId="13" applyNumberFormat="1" applyFont="1" applyFill="1" applyBorder="1" applyAlignment="1">
      <alignment horizontal="right" vertical="top" shrinkToFit="1"/>
    </xf>
    <xf numFmtId="49" fontId="6" fillId="0" borderId="4" xfId="12" applyNumberFormat="1" applyFont="1" applyFill="1" applyBorder="1" applyAlignment="1">
      <alignment horizontal="center" vertical="top"/>
    </xf>
    <xf numFmtId="0" fontId="24" fillId="0" borderId="8" xfId="0" applyFont="1" applyFill="1" applyBorder="1" applyAlignment="1">
      <alignment horizontal="justify" vertical="top" wrapText="1"/>
    </xf>
    <xf numFmtId="49" fontId="10" fillId="0" borderId="4" xfId="13" applyNumberFormat="1" applyFont="1" applyFill="1" applyBorder="1" applyAlignment="1">
      <alignment horizontal="justify" vertical="center" wrapText="1"/>
    </xf>
    <xf numFmtId="183" fontId="10" fillId="0" borderId="4" xfId="13" applyNumberFormat="1" applyFont="1" applyFill="1" applyBorder="1" applyAlignment="1">
      <alignment horizontal="right" vertical="center" shrinkToFit="1"/>
    </xf>
    <xf numFmtId="182" fontId="10" fillId="0" borderId="4" xfId="13" applyNumberFormat="1" applyFont="1" applyFill="1" applyBorder="1" applyAlignment="1">
      <alignment horizontal="center" vertical="center" wrapText="1"/>
    </xf>
    <xf numFmtId="49" fontId="6" fillId="0" borderId="4" xfId="13" applyNumberFormat="1" applyFont="1" applyFill="1" applyBorder="1" applyAlignment="1">
      <alignment horizontal="justify" vertical="center" wrapText="1"/>
    </xf>
    <xf numFmtId="49" fontId="6" fillId="0" borderId="5" xfId="13" applyNumberFormat="1" applyFont="1" applyFill="1" applyBorder="1" applyAlignment="1">
      <alignment horizontal="justify" vertical="center" wrapText="1"/>
    </xf>
    <xf numFmtId="183" fontId="6" fillId="0" borderId="5" xfId="13" applyNumberFormat="1" applyFont="1" applyFill="1" applyBorder="1" applyAlignment="1">
      <alignment horizontal="right" vertical="center" shrinkToFit="1"/>
    </xf>
    <xf numFmtId="182" fontId="6" fillId="0" borderId="5" xfId="13" applyNumberFormat="1" applyFont="1" applyFill="1" applyBorder="1" applyAlignment="1">
      <alignment horizontal="center" vertical="center" wrapText="1"/>
    </xf>
    <xf numFmtId="49" fontId="2" fillId="0" borderId="5" xfId="13" applyNumberFormat="1" applyFont="1" applyFill="1" applyBorder="1" applyAlignment="1">
      <alignment horizontal="center" vertical="center" shrinkToFit="1"/>
    </xf>
    <xf numFmtId="0" fontId="2" fillId="0" borderId="0" xfId="0" applyFont="1" applyFill="1" applyBorder="1" applyAlignment="1">
      <alignment horizontal="justify" vertical="center"/>
    </xf>
    <xf numFmtId="182" fontId="2" fillId="0" borderId="0" xfId="13" applyNumberFormat="1" applyFont="1" applyFill="1" applyBorder="1" applyAlignment="1">
      <alignment horizontal="left" vertical="center" shrinkToFit="1"/>
    </xf>
    <xf numFmtId="49" fontId="2" fillId="0" borderId="0" xfId="13" applyNumberFormat="1" applyFont="1" applyFill="1" applyBorder="1" applyAlignment="1">
      <alignment horizontal="left" vertical="center" shrinkToFit="1"/>
    </xf>
    <xf numFmtId="49" fontId="2" fillId="0" borderId="0" xfId="13" applyNumberFormat="1" applyFont="1" applyFill="1" applyAlignment="1">
      <alignment horizontal="left" vertical="center" shrinkToFit="1"/>
    </xf>
    <xf numFmtId="49" fontId="6" fillId="0" borderId="0" xfId="13" applyNumberFormat="1" applyFont="1" applyFill="1" applyAlignment="1">
      <alignment horizontal="left" vertical="center" shrinkToFit="1"/>
    </xf>
    <xf numFmtId="182" fontId="6" fillId="0" borderId="0" xfId="13" applyNumberFormat="1" applyFont="1" applyFill="1" applyAlignment="1">
      <alignment horizontal="left" vertical="center" shrinkToFit="1"/>
    </xf>
    <xf numFmtId="0" fontId="27" fillId="0" borderId="0" xfId="14" applyFont="1" applyFill="1" applyAlignment="1">
      <alignment vertical="center"/>
    </xf>
    <xf numFmtId="0" fontId="2" fillId="0" borderId="0" xfId="14" applyFont="1" applyFill="1" applyAlignment="1">
      <alignment horizontal="right" vertical="center"/>
    </xf>
    <xf numFmtId="0" fontId="2" fillId="0" borderId="0" xfId="2" applyFont="1" applyFill="1" applyAlignment="1">
      <alignment horizontal="distributed"/>
    </xf>
    <xf numFmtId="0" fontId="2" fillId="0" borderId="3" xfId="14" applyFont="1" applyFill="1" applyBorder="1" applyAlignment="1">
      <alignment horizontal="distributed" vertical="center" justifyLastLine="1"/>
    </xf>
    <xf numFmtId="0" fontId="2" fillId="0" borderId="3" xfId="14" applyFont="1" applyFill="1" applyBorder="1" applyAlignment="1">
      <alignment horizontal="distributed" vertical="center" wrapText="1" justifyLastLine="1"/>
    </xf>
    <xf numFmtId="3" fontId="2" fillId="0" borderId="3" xfId="14" applyNumberFormat="1" applyFont="1" applyFill="1" applyBorder="1" applyAlignment="1">
      <alignment horizontal="distributed" vertical="center" wrapText="1" justifyLastLine="1"/>
    </xf>
    <xf numFmtId="177" fontId="10" fillId="0" borderId="2" xfId="14" applyNumberFormat="1" applyFont="1" applyFill="1" applyBorder="1" applyAlignment="1">
      <alignment horizontal="right" vertical="top"/>
    </xf>
    <xf numFmtId="49" fontId="11" fillId="0" borderId="2" xfId="14" applyNumberFormat="1" applyFont="1" applyFill="1" applyBorder="1" applyAlignment="1">
      <alignment vertical="top"/>
    </xf>
    <xf numFmtId="0" fontId="11" fillId="0" borderId="0" xfId="2" applyFont="1" applyFill="1"/>
    <xf numFmtId="177" fontId="6" fillId="0" borderId="4" xfId="14" applyNumberFormat="1" applyFont="1" applyFill="1" applyBorder="1" applyAlignment="1">
      <alignment horizontal="right" vertical="top"/>
    </xf>
    <xf numFmtId="49" fontId="2" fillId="0" borderId="4" xfId="14" applyNumberFormat="1" applyFont="1" applyFill="1" applyBorder="1" applyAlignment="1">
      <alignment horizontal="left" vertical="top" indent="1"/>
    </xf>
    <xf numFmtId="177" fontId="10" fillId="0" borderId="4" xfId="14" applyNumberFormat="1" applyFont="1" applyFill="1" applyBorder="1" applyAlignment="1">
      <alignment horizontal="right" vertical="top"/>
    </xf>
    <xf numFmtId="49" fontId="11" fillId="0" borderId="4" xfId="14" applyNumberFormat="1" applyFont="1" applyFill="1" applyBorder="1" applyAlignment="1">
      <alignment vertical="top"/>
    </xf>
    <xf numFmtId="49" fontId="2" fillId="0" borderId="4" xfId="14" applyNumberFormat="1" applyFont="1" applyFill="1" applyBorder="1" applyAlignment="1">
      <alignment horizontal="left" vertical="top" wrapText="1" indent="1"/>
    </xf>
    <xf numFmtId="49" fontId="11" fillId="0" borderId="4" xfId="14" applyNumberFormat="1" applyFont="1" applyFill="1" applyBorder="1" applyAlignment="1">
      <alignment vertical="top" wrapText="1"/>
    </xf>
    <xf numFmtId="49" fontId="2" fillId="0" borderId="4" xfId="14" applyNumberFormat="1" applyFont="1" applyFill="1" applyBorder="1" applyAlignment="1">
      <alignment horizontal="left" vertical="center" indent="1"/>
    </xf>
    <xf numFmtId="49" fontId="2" fillId="0" borderId="4" xfId="14" applyNumberFormat="1" applyFont="1" applyFill="1" applyBorder="1" applyAlignment="1">
      <alignment vertical="top"/>
    </xf>
    <xf numFmtId="177" fontId="10" fillId="0" borderId="5" xfId="14" applyNumberFormat="1" applyFont="1" applyFill="1" applyBorder="1" applyAlignment="1">
      <alignment horizontal="right" vertical="top"/>
    </xf>
    <xf numFmtId="49" fontId="11" fillId="0" borderId="5" xfId="14" applyNumberFormat="1" applyFont="1" applyFill="1" applyBorder="1" applyAlignment="1">
      <alignment horizontal="center" vertical="top"/>
    </xf>
    <xf numFmtId="3" fontId="6" fillId="0" borderId="9" xfId="2" applyNumberFormat="1" applyFont="1" applyFill="1" applyBorder="1" applyAlignment="1">
      <alignment horizontal="center" vertical="center"/>
    </xf>
    <xf numFmtId="0" fontId="6" fillId="0" borderId="0" xfId="2" applyFont="1" applyFill="1" applyAlignment="1">
      <alignment horizontal="right" vertical="top"/>
    </xf>
    <xf numFmtId="49" fontId="6" fillId="0" borderId="3" xfId="17" applyNumberFormat="1" applyFont="1" applyFill="1" applyBorder="1" applyAlignment="1" applyProtection="1">
      <alignment horizontal="center" vertical="center" wrapText="1"/>
    </xf>
    <xf numFmtId="49" fontId="2" fillId="0" borderId="3" xfId="17" applyNumberFormat="1" applyFont="1" applyFill="1" applyBorder="1" applyAlignment="1">
      <alignment horizontal="center" vertical="center" wrapText="1"/>
    </xf>
    <xf numFmtId="49" fontId="6" fillId="0" borderId="1" xfId="17" applyNumberFormat="1" applyFont="1" applyFill="1" applyBorder="1" applyAlignment="1" applyProtection="1">
      <alignment horizontal="center" vertical="center" wrapText="1"/>
    </xf>
    <xf numFmtId="49" fontId="2" fillId="0" borderId="10" xfId="17" applyNumberFormat="1" applyFont="1" applyFill="1" applyBorder="1" applyAlignment="1" applyProtection="1">
      <alignment horizontal="center" vertical="center" wrapText="1"/>
    </xf>
    <xf numFmtId="41" fontId="2" fillId="0" borderId="0" xfId="17" applyNumberFormat="1" applyFont="1" applyFill="1" applyAlignment="1">
      <alignment vertical="center" wrapText="1"/>
    </xf>
    <xf numFmtId="177" fontId="10" fillId="0" borderId="2" xfId="17" applyNumberFormat="1" applyFont="1" applyFill="1" applyBorder="1" applyAlignment="1" applyProtection="1">
      <alignment vertical="center" wrapText="1"/>
    </xf>
    <xf numFmtId="49" fontId="11" fillId="0" borderId="4" xfId="17" applyNumberFormat="1" applyFont="1" applyFill="1" applyBorder="1" applyAlignment="1" applyProtection="1">
      <alignment horizontal="distributed" vertical="center" wrapText="1" justifyLastLine="1"/>
    </xf>
    <xf numFmtId="41" fontId="11" fillId="0" borderId="0" xfId="17" applyNumberFormat="1" applyFont="1" applyFill="1" applyAlignment="1">
      <alignment vertical="center" wrapText="1"/>
    </xf>
    <xf numFmtId="177" fontId="6" fillId="0" borderId="4" xfId="17" applyNumberFormat="1" applyFont="1" applyFill="1" applyBorder="1" applyAlignment="1" applyProtection="1">
      <alignment vertical="center" wrapText="1"/>
    </xf>
    <xf numFmtId="49" fontId="2" fillId="0" borderId="4" xfId="17" applyNumberFormat="1" applyFont="1" applyFill="1" applyBorder="1" applyAlignment="1" applyProtection="1">
      <alignment horizontal="left" vertical="center" wrapText="1"/>
    </xf>
    <xf numFmtId="184" fontId="6" fillId="0" borderId="4" xfId="2" applyNumberFormat="1" applyFont="1" applyFill="1" applyBorder="1" applyAlignment="1">
      <alignment vertical="center" wrapText="1"/>
    </xf>
    <xf numFmtId="49" fontId="2" fillId="0" borderId="4" xfId="17" applyNumberFormat="1" applyFont="1" applyFill="1" applyBorder="1" applyAlignment="1" applyProtection="1">
      <alignment horizontal="left" vertical="center" wrapText="1" indent="1"/>
    </xf>
    <xf numFmtId="49" fontId="6" fillId="0" borderId="4" xfId="17" applyNumberFormat="1" applyFont="1" applyFill="1" applyBorder="1" applyAlignment="1">
      <alignment horizontal="left" vertical="center" wrapText="1" indent="1"/>
    </xf>
    <xf numFmtId="49" fontId="2" fillId="0" borderId="4" xfId="17" applyNumberFormat="1" applyFont="1" applyFill="1" applyBorder="1" applyAlignment="1" applyProtection="1">
      <alignment horizontal="left" vertical="top" wrapText="1"/>
    </xf>
    <xf numFmtId="41" fontId="2" fillId="0" borderId="0" xfId="17" applyNumberFormat="1" applyFont="1" applyFill="1" applyAlignment="1">
      <alignment vertical="top" wrapText="1"/>
    </xf>
    <xf numFmtId="177" fontId="10" fillId="0" borderId="4" xfId="17" applyNumberFormat="1" applyFont="1" applyFill="1" applyBorder="1" applyAlignment="1" applyProtection="1">
      <alignment vertical="center" wrapText="1"/>
    </xf>
    <xf numFmtId="49" fontId="11" fillId="0" borderId="4" xfId="17" applyNumberFormat="1" applyFont="1" applyFill="1" applyBorder="1" applyAlignment="1" applyProtection="1">
      <alignment horizontal="left" vertical="center" wrapText="1" indent="2"/>
    </xf>
    <xf numFmtId="177" fontId="6" fillId="0" borderId="7" xfId="17" applyNumberFormat="1" applyFont="1" applyFill="1" applyBorder="1" applyAlignment="1" applyProtection="1">
      <alignment vertical="center" wrapText="1"/>
    </xf>
    <xf numFmtId="49" fontId="2" fillId="0" borderId="7" xfId="17" applyNumberFormat="1" applyFont="1" applyFill="1" applyBorder="1" applyAlignment="1" applyProtection="1">
      <alignment horizontal="left" vertical="center" wrapText="1" indent="1"/>
    </xf>
    <xf numFmtId="184" fontId="6" fillId="0" borderId="7" xfId="2" applyNumberFormat="1" applyFont="1" applyFill="1" applyBorder="1" applyAlignment="1">
      <alignment vertical="center" wrapText="1"/>
    </xf>
    <xf numFmtId="41" fontId="2" fillId="0" borderId="7" xfId="17" applyNumberFormat="1" applyFont="1" applyFill="1" applyBorder="1" applyAlignment="1">
      <alignment vertical="center" wrapText="1"/>
    </xf>
    <xf numFmtId="177" fontId="10" fillId="0" borderId="5" xfId="17" applyNumberFormat="1" applyFont="1" applyFill="1" applyBorder="1" applyAlignment="1" applyProtection="1">
      <alignment vertical="center" wrapText="1"/>
    </xf>
    <xf numFmtId="0" fontId="11" fillId="0" borderId="5" xfId="2" applyFont="1" applyFill="1" applyBorder="1" applyAlignment="1">
      <alignment horizontal="left" vertical="center" wrapText="1" indent="2"/>
    </xf>
    <xf numFmtId="41" fontId="6" fillId="0" borderId="0" xfId="17" applyNumberFormat="1" applyFont="1" applyFill="1" applyAlignment="1">
      <alignment vertical="center" wrapText="1"/>
    </xf>
    <xf numFmtId="0" fontId="15" fillId="0" borderId="0" xfId="5" applyFont="1" applyFill="1"/>
    <xf numFmtId="0" fontId="6" fillId="0" borderId="0" xfId="5" applyFont="1" applyFill="1" applyAlignment="1">
      <alignment horizontal="center" vertical="center"/>
    </xf>
    <xf numFmtId="0" fontId="15" fillId="0" borderId="9" xfId="5" applyFont="1" applyFill="1" applyBorder="1" applyAlignment="1">
      <alignment horizontal="right" vertical="center"/>
    </xf>
    <xf numFmtId="0" fontId="19" fillId="0" borderId="0" xfId="5" applyFont="1" applyFill="1" applyAlignment="1">
      <alignment horizontal="right" vertical="center"/>
    </xf>
    <xf numFmtId="0" fontId="2" fillId="0" borderId="0" xfId="5" applyFont="1" applyFill="1" applyAlignment="1">
      <alignment vertical="center"/>
    </xf>
    <xf numFmtId="0" fontId="2" fillId="0" borderId="9" xfId="5" applyFont="1" applyFill="1" applyBorder="1" applyAlignment="1">
      <alignment horizontal="right" vertical="center"/>
    </xf>
    <xf numFmtId="0" fontId="6" fillId="0" borderId="0" xfId="19" applyFont="1" applyFill="1"/>
    <xf numFmtId="0" fontId="2" fillId="0" borderId="15" xfId="19" applyFont="1" applyFill="1" applyBorder="1" applyAlignment="1">
      <alignment horizontal="center" vertical="center"/>
    </xf>
    <xf numFmtId="0" fontId="2" fillId="0" borderId="3" xfId="19" applyFont="1" applyFill="1" applyBorder="1" applyAlignment="1">
      <alignment horizontal="center" vertical="center"/>
    </xf>
    <xf numFmtId="185" fontId="2" fillId="0" borderId="4" xfId="19" applyNumberFormat="1" applyFont="1" applyFill="1" applyBorder="1" applyAlignment="1">
      <alignment horizontal="left" vertical="top" indent="1"/>
    </xf>
    <xf numFmtId="177" fontId="6" fillId="0" borderId="6" xfId="19" applyNumberFormat="1" applyFont="1" applyFill="1" applyBorder="1" applyAlignment="1">
      <alignment vertical="top"/>
    </xf>
    <xf numFmtId="177" fontId="6" fillId="0" borderId="2" xfId="19" applyNumberFormat="1" applyFont="1" applyFill="1" applyBorder="1" applyAlignment="1">
      <alignment vertical="top"/>
    </xf>
    <xf numFmtId="49" fontId="6" fillId="0" borderId="2" xfId="20" applyNumberFormat="1" applyFont="1" applyFill="1" applyBorder="1" applyAlignment="1">
      <alignment vertical="top"/>
    </xf>
    <xf numFmtId="49" fontId="6" fillId="0" borderId="2" xfId="19" applyNumberFormat="1" applyFont="1" applyFill="1" applyBorder="1" applyAlignment="1">
      <alignment vertical="top"/>
    </xf>
    <xf numFmtId="49" fontId="6" fillId="0" borderId="6" xfId="19" applyNumberFormat="1" applyFont="1" applyFill="1" applyBorder="1" applyAlignment="1">
      <alignment vertical="top"/>
    </xf>
    <xf numFmtId="177" fontId="6" fillId="0" borderId="12" xfId="19" applyNumberFormat="1" applyFont="1" applyFill="1" applyBorder="1" applyAlignment="1">
      <alignment vertical="top"/>
    </xf>
    <xf numFmtId="177" fontId="6" fillId="0" borderId="0" xfId="19" applyNumberFormat="1" applyFont="1" applyFill="1" applyBorder="1" applyAlignment="1">
      <alignment vertical="top"/>
    </xf>
    <xf numFmtId="177" fontId="6" fillId="0" borderId="4" xfId="19" applyNumberFormat="1" applyFont="1" applyFill="1" applyBorder="1" applyAlignment="1">
      <alignment vertical="top"/>
    </xf>
    <xf numFmtId="49" fontId="6" fillId="0" borderId="4" xfId="20" applyNumberFormat="1" applyFont="1" applyFill="1" applyBorder="1" applyAlignment="1">
      <alignment vertical="top"/>
    </xf>
    <xf numFmtId="49" fontId="6" fillId="0" borderId="0" xfId="20" applyNumberFormat="1" applyFont="1" applyFill="1" applyBorder="1" applyAlignment="1">
      <alignment vertical="top"/>
    </xf>
    <xf numFmtId="177" fontId="6" fillId="0" borderId="8" xfId="19" applyNumberFormat="1" applyFont="1" applyFill="1" applyBorder="1" applyAlignment="1">
      <alignment vertical="top"/>
    </xf>
    <xf numFmtId="185" fontId="2" fillId="0" borderId="4" xfId="19" applyNumberFormat="1" applyFont="1" applyFill="1" applyBorder="1" applyAlignment="1">
      <alignment horizontal="left" vertical="top" wrapText="1" indent="1"/>
    </xf>
    <xf numFmtId="49" fontId="6" fillId="0" borderId="4" xfId="19" applyNumberFormat="1" applyFont="1" applyFill="1" applyBorder="1" applyAlignment="1">
      <alignment vertical="top"/>
    </xf>
    <xf numFmtId="49" fontId="6" fillId="0" borderId="0" xfId="19" applyNumberFormat="1" applyFont="1" applyFill="1" applyBorder="1" applyAlignment="1">
      <alignment vertical="top"/>
    </xf>
    <xf numFmtId="185" fontId="2" fillId="0" borderId="4" xfId="19" applyNumberFormat="1" applyFont="1" applyFill="1" applyBorder="1" applyAlignment="1">
      <alignment vertical="top"/>
    </xf>
    <xf numFmtId="0" fontId="11" fillId="0" borderId="5" xfId="19" applyFont="1" applyFill="1" applyBorder="1" applyAlignment="1">
      <alignment vertical="top"/>
    </xf>
    <xf numFmtId="177" fontId="10" fillId="0" borderId="9" xfId="19" applyNumberFormat="1" applyFont="1" applyFill="1" applyBorder="1" applyAlignment="1">
      <alignment vertical="top"/>
    </xf>
    <xf numFmtId="177" fontId="10" fillId="0" borderId="5" xfId="19" applyNumberFormat="1" applyFont="1" applyFill="1" applyBorder="1" applyAlignment="1">
      <alignment vertical="top"/>
    </xf>
    <xf numFmtId="49" fontId="10" fillId="0" borderId="5" xfId="19" applyNumberFormat="1" applyFont="1" applyFill="1" applyBorder="1" applyAlignment="1">
      <alignment vertical="top"/>
    </xf>
    <xf numFmtId="49" fontId="10" fillId="0" borderId="9" xfId="19" applyNumberFormat="1" applyFont="1" applyFill="1" applyBorder="1" applyAlignment="1">
      <alignment vertical="top"/>
    </xf>
    <xf numFmtId="0" fontId="6" fillId="0" borderId="0" xfId="19" applyFont="1" applyFill="1" applyBorder="1" applyAlignment="1">
      <alignment vertical="top"/>
    </xf>
    <xf numFmtId="0" fontId="6" fillId="0" borderId="0" xfId="19" applyFont="1" applyFill="1" applyBorder="1" applyAlignment="1">
      <alignment horizontal="center" vertical="center"/>
    </xf>
    <xf numFmtId="0" fontId="6" fillId="0" borderId="0" xfId="19" applyFont="1" applyFill="1" applyBorder="1" applyAlignment="1"/>
    <xf numFmtId="185" fontId="6" fillId="0" borderId="0" xfId="19" applyNumberFormat="1" applyFont="1" applyFill="1" applyBorder="1"/>
    <xf numFmtId="0" fontId="6" fillId="0" borderId="0" xfId="19" applyFont="1" applyFill="1" applyBorder="1"/>
    <xf numFmtId="185" fontId="6" fillId="0" borderId="0" xfId="19" applyNumberFormat="1" applyFont="1" applyFill="1" applyBorder="1" applyAlignment="1"/>
    <xf numFmtId="0" fontId="6" fillId="0" borderId="0" xfId="19" applyFont="1" applyFill="1" applyBorder="1" applyAlignment="1">
      <alignment horizontal="center"/>
    </xf>
    <xf numFmtId="0" fontId="3" fillId="0" borderId="0" xfId="2" applyFont="1" applyFill="1" applyAlignment="1">
      <alignment horizontal="center"/>
    </xf>
    <xf numFmtId="0" fontId="7" fillId="0" borderId="0" xfId="2" applyFont="1" applyFill="1" applyAlignment="1">
      <alignment horizontal="center"/>
    </xf>
    <xf numFmtId="3" fontId="6" fillId="0" borderId="0" xfId="2" applyNumberFormat="1" applyFont="1" applyFill="1" applyAlignment="1">
      <alignment horizontal="center" vertical="center"/>
    </xf>
    <xf numFmtId="0" fontId="13" fillId="0" borderId="6" xfId="2" applyFont="1" applyFill="1" applyBorder="1" applyAlignment="1">
      <alignment vertical="top" wrapText="1"/>
    </xf>
    <xf numFmtId="0" fontId="6" fillId="0" borderId="0" xfId="2" applyFont="1" applyFill="1" applyAlignment="1">
      <alignment wrapText="1"/>
    </xf>
    <xf numFmtId="0" fontId="6" fillId="0" borderId="0" xfId="2" applyFont="1" applyFill="1" applyAlignment="1"/>
    <xf numFmtId="0" fontId="3" fillId="0" borderId="0" xfId="5" applyFont="1" applyFill="1" applyAlignment="1">
      <alignment horizontal="center"/>
    </xf>
    <xf numFmtId="0" fontId="7" fillId="0" borderId="0" xfId="5" applyFont="1" applyFill="1" applyAlignment="1">
      <alignment horizontal="center"/>
    </xf>
    <xf numFmtId="3" fontId="6" fillId="0" borderId="0" xfId="5" applyNumberFormat="1" applyFont="1" applyFill="1" applyAlignment="1">
      <alignment horizontal="center" vertical="center"/>
    </xf>
    <xf numFmtId="0" fontId="3" fillId="0" borderId="0" xfId="2" applyFont="1" applyAlignment="1">
      <alignment horizontal="center"/>
    </xf>
    <xf numFmtId="0" fontId="17" fillId="0" borderId="0" xfId="2" applyFont="1" applyAlignment="1">
      <alignment horizontal="center"/>
    </xf>
    <xf numFmtId="0" fontId="7" fillId="0" borderId="0" xfId="2" applyFont="1" applyAlignment="1">
      <alignment horizontal="center"/>
    </xf>
    <xf numFmtId="0" fontId="18" fillId="0" borderId="0" xfId="2" applyFont="1" applyAlignment="1">
      <alignment horizontal="center"/>
    </xf>
    <xf numFmtId="0" fontId="6" fillId="0" borderId="0" xfId="2" applyFont="1" applyBorder="1" applyAlignment="1">
      <alignment horizontal="center"/>
    </xf>
    <xf numFmtId="0" fontId="2" fillId="0" borderId="2" xfId="5" applyFont="1" applyFill="1" applyBorder="1" applyAlignment="1">
      <alignment horizontal="distributed" vertical="center" wrapText="1" justifyLastLine="1"/>
    </xf>
    <xf numFmtId="0" fontId="6" fillId="0" borderId="4" xfId="5" applyFont="1" applyFill="1" applyBorder="1" applyAlignment="1">
      <alignment horizontal="distributed" vertical="center" wrapText="1" justifyLastLine="1"/>
    </xf>
    <xf numFmtId="0" fontId="6" fillId="0" borderId="5" xfId="5" applyFont="1" applyFill="1" applyBorder="1" applyAlignment="1">
      <alignment horizontal="distributed" vertical="center" wrapText="1" justifyLastLine="1"/>
    </xf>
    <xf numFmtId="0" fontId="6" fillId="0" borderId="2" xfId="2" applyFont="1" applyBorder="1" applyAlignment="1">
      <alignment horizontal="center" vertical="center"/>
    </xf>
    <xf numFmtId="0" fontId="6" fillId="0" borderId="4" xfId="2" applyFont="1" applyBorder="1" applyAlignment="1">
      <alignment vertical="center"/>
    </xf>
    <xf numFmtId="0" fontId="6" fillId="0" borderId="5" xfId="2" applyFont="1" applyBorder="1" applyAlignment="1">
      <alignment vertical="center"/>
    </xf>
    <xf numFmtId="0" fontId="6" fillId="0" borderId="3" xfId="2" applyFont="1" applyBorder="1" applyAlignment="1">
      <alignment horizontal="center" vertical="center"/>
    </xf>
    <xf numFmtId="49" fontId="6" fillId="0" borderId="4" xfId="2" applyNumberFormat="1" applyFont="1" applyBorder="1" applyAlignment="1">
      <alignment horizontal="center" vertical="center" shrinkToFit="1"/>
    </xf>
    <xf numFmtId="49" fontId="6" fillId="0" borderId="5" xfId="2" applyNumberFormat="1" applyFont="1" applyBorder="1" applyAlignment="1">
      <alignment vertical="center" shrinkToFit="1"/>
    </xf>
    <xf numFmtId="0" fontId="6" fillId="0" borderId="4" xfId="2" applyFont="1" applyBorder="1" applyAlignment="1">
      <alignment horizontal="center" vertical="center"/>
    </xf>
    <xf numFmtId="49" fontId="6" fillId="0" borderId="7" xfId="2" applyNumberFormat="1" applyFont="1" applyFill="1" applyBorder="1" applyAlignment="1">
      <alignment horizontal="justify" vertical="top" wrapText="1"/>
    </xf>
    <xf numFmtId="49" fontId="6" fillId="0" borderId="8" xfId="2" applyNumberFormat="1" applyFont="1" applyFill="1" applyBorder="1" applyAlignment="1">
      <alignment horizontal="justify" vertical="top" wrapText="1"/>
    </xf>
    <xf numFmtId="0" fontId="2" fillId="0" borderId="13" xfId="2" applyFont="1" applyFill="1" applyBorder="1" applyAlignment="1">
      <alignment horizontal="justify" vertical="top" wrapText="1"/>
    </xf>
    <xf numFmtId="0" fontId="2" fillId="0" borderId="14" xfId="2" applyFont="1" applyFill="1" applyBorder="1" applyAlignment="1">
      <alignment horizontal="justify" vertical="top" wrapText="1"/>
    </xf>
    <xf numFmtId="0" fontId="6" fillId="0" borderId="7" xfId="2" applyFont="1" applyFill="1" applyBorder="1" applyAlignment="1">
      <alignment horizontal="justify" vertical="top" wrapText="1"/>
    </xf>
    <xf numFmtId="0" fontId="6" fillId="0" borderId="8" xfId="2" applyFont="1" applyFill="1" applyBorder="1" applyAlignment="1">
      <alignment horizontal="justify" vertical="top" wrapText="1"/>
    </xf>
    <xf numFmtId="0" fontId="2" fillId="0" borderId="6" xfId="2" applyFont="1" applyFill="1" applyBorder="1" applyAlignment="1">
      <alignment horizontal="left" vertical="top" wrapText="1"/>
    </xf>
    <xf numFmtId="49" fontId="2" fillId="0" borderId="11" xfId="2" applyNumberFormat="1" applyFont="1" applyFill="1" applyBorder="1" applyAlignment="1">
      <alignment horizontal="justify" vertical="top" wrapText="1"/>
    </xf>
    <xf numFmtId="49" fontId="2" fillId="0" borderId="12" xfId="2" applyNumberFormat="1" applyFont="1" applyFill="1" applyBorder="1" applyAlignment="1">
      <alignment horizontal="justify" vertical="top" wrapText="1"/>
    </xf>
    <xf numFmtId="0" fontId="6" fillId="0" borderId="7" xfId="5" applyFont="1" applyFill="1" applyBorder="1" applyAlignment="1">
      <alignment horizontal="justify" vertical="top" wrapText="1"/>
    </xf>
    <xf numFmtId="0" fontId="6" fillId="0" borderId="8" xfId="5" applyFont="1" applyFill="1" applyBorder="1" applyAlignment="1">
      <alignment horizontal="justify" vertical="top" wrapText="1"/>
    </xf>
    <xf numFmtId="0" fontId="17" fillId="0" borderId="0" xfId="2" applyFont="1" applyFill="1" applyAlignment="1">
      <alignment horizontal="center"/>
    </xf>
    <xf numFmtId="0" fontId="18" fillId="0" borderId="0" xfId="2" applyFont="1" applyFill="1" applyAlignment="1">
      <alignment horizontal="center"/>
    </xf>
    <xf numFmtId="0" fontId="2" fillId="0" borderId="0" xfId="2" applyFont="1" applyFill="1" applyAlignment="1">
      <alignment horizontal="center" vertical="center"/>
    </xf>
    <xf numFmtId="0" fontId="6" fillId="0" borderId="9" xfId="2" applyFont="1" applyFill="1" applyBorder="1" applyAlignment="1">
      <alignment horizontal="center"/>
    </xf>
    <xf numFmtId="0" fontId="6" fillId="0" borderId="1" xfId="2" applyFont="1" applyFill="1" applyBorder="1" applyAlignment="1">
      <alignment horizontal="center" vertical="center"/>
    </xf>
    <xf numFmtId="0" fontId="6" fillId="0" borderId="10" xfId="2" applyFont="1" applyFill="1" applyBorder="1" applyAlignment="1">
      <alignment horizontal="center" vertical="center"/>
    </xf>
    <xf numFmtId="0" fontId="3" fillId="0" borderId="0" xfId="2" applyFont="1" applyFill="1" applyAlignment="1">
      <alignment horizontal="center" vertical="center"/>
    </xf>
    <xf numFmtId="0" fontId="7" fillId="0" borderId="0" xfId="2" applyFont="1" applyFill="1" applyAlignment="1">
      <alignment vertical="center"/>
    </xf>
    <xf numFmtId="0" fontId="7" fillId="0" borderId="0" xfId="2" applyFont="1" applyFill="1" applyBorder="1" applyAlignment="1">
      <alignment vertical="center"/>
    </xf>
    <xf numFmtId="0" fontId="7" fillId="0" borderId="0" xfId="2" applyFont="1" applyFill="1" applyAlignment="1">
      <alignment horizontal="center" vertical="center"/>
    </xf>
    <xf numFmtId="0" fontId="2" fillId="0" borderId="0" xfId="2" applyFont="1" applyFill="1" applyBorder="1" applyAlignment="1">
      <alignment horizontal="center" vertical="center"/>
    </xf>
    <xf numFmtId="49" fontId="3" fillId="0" borderId="0" xfId="2" applyNumberFormat="1" applyFont="1" applyFill="1" applyBorder="1" applyAlignment="1">
      <alignment horizontal="center" vertical="center"/>
    </xf>
    <xf numFmtId="49" fontId="2" fillId="0" borderId="0" xfId="2" applyNumberFormat="1" applyFont="1" applyFill="1" applyBorder="1" applyAlignment="1">
      <alignment horizontal="center" vertical="center"/>
    </xf>
    <xf numFmtId="49" fontId="18" fillId="0" borderId="0" xfId="2" applyNumberFormat="1" applyFont="1" applyFill="1" applyBorder="1" applyAlignment="1">
      <alignment horizontal="center" vertical="center"/>
    </xf>
    <xf numFmtId="49" fontId="7" fillId="0" borderId="0" xfId="2" applyNumberFormat="1" applyFont="1" applyFill="1" applyBorder="1" applyAlignment="1">
      <alignment horizontal="center" vertical="center"/>
    </xf>
    <xf numFmtId="181" fontId="2" fillId="0" borderId="0" xfId="2" applyNumberFormat="1" applyFont="1" applyFill="1" applyBorder="1" applyAlignment="1">
      <alignment horizontal="center" vertical="center"/>
    </xf>
    <xf numFmtId="0" fontId="6" fillId="0" borderId="6" xfId="2" applyFont="1" applyFill="1" applyBorder="1" applyAlignment="1">
      <alignment vertical="top" wrapText="1"/>
    </xf>
    <xf numFmtId="0" fontId="18" fillId="0" borderId="0" xfId="2" applyFont="1" applyAlignment="1"/>
    <xf numFmtId="0" fontId="7" fillId="0" borderId="0" xfId="5" applyFont="1" applyAlignment="1">
      <alignment horizontal="center"/>
    </xf>
    <xf numFmtId="0" fontId="18" fillId="0" borderId="0" xfId="5" applyFont="1" applyAlignment="1">
      <alignment horizontal="center"/>
    </xf>
    <xf numFmtId="3" fontId="6" fillId="0" borderId="0" xfId="5" applyNumberFormat="1" applyFont="1" applyBorder="1" applyAlignment="1">
      <alignment horizontal="center" vertical="center"/>
    </xf>
    <xf numFmtId="49" fontId="6" fillId="0" borderId="0" xfId="2" applyNumberFormat="1" applyFont="1" applyFill="1" applyAlignment="1">
      <alignment vertical="top" wrapText="1"/>
    </xf>
    <xf numFmtId="0" fontId="6" fillId="0" borderId="0" xfId="2" applyFont="1" applyAlignment="1">
      <alignment vertical="top" wrapText="1"/>
    </xf>
    <xf numFmtId="3" fontId="2" fillId="0" borderId="0" xfId="5" applyNumberFormat="1" applyFont="1" applyFill="1" applyBorder="1" applyAlignment="1">
      <alignment horizontal="left" vertical="top" wrapText="1"/>
    </xf>
    <xf numFmtId="0" fontId="15" fillId="0" borderId="0" xfId="5" applyFont="1" applyFill="1" applyBorder="1" applyAlignment="1">
      <alignment horizontal="left" vertical="top" wrapText="1"/>
    </xf>
    <xf numFmtId="3" fontId="2" fillId="0" borderId="2" xfId="5" applyNumberFormat="1" applyFont="1" applyFill="1" applyBorder="1" applyAlignment="1">
      <alignment horizontal="center" vertical="center"/>
    </xf>
    <xf numFmtId="3" fontId="6" fillId="0" borderId="4" xfId="5" applyNumberFormat="1" applyFont="1" applyFill="1" applyBorder="1" applyAlignment="1">
      <alignment horizontal="center" vertical="center"/>
    </xf>
    <xf numFmtId="3" fontId="2" fillId="0" borderId="2" xfId="5" applyNumberFormat="1" applyFont="1" applyFill="1" applyBorder="1" applyAlignment="1">
      <alignment horizontal="center" vertical="center" wrapText="1"/>
    </xf>
    <xf numFmtId="3" fontId="6" fillId="0" borderId="5" xfId="5" applyNumberFormat="1" applyFont="1" applyFill="1" applyBorder="1" applyAlignment="1">
      <alignment horizontal="center" vertical="center" wrapText="1"/>
    </xf>
    <xf numFmtId="3" fontId="6" fillId="0" borderId="6" xfId="5" applyNumberFormat="1" applyFont="1" applyFill="1" applyBorder="1" applyAlignment="1">
      <alignment horizontal="justify" vertical="top" wrapText="1"/>
    </xf>
    <xf numFmtId="0" fontId="6" fillId="0" borderId="6" xfId="5" applyFont="1" applyFill="1" applyBorder="1" applyAlignment="1">
      <alignment horizontal="justify" vertical="top" wrapText="1"/>
    </xf>
    <xf numFmtId="3" fontId="6" fillId="0" borderId="0" xfId="5" applyNumberFormat="1" applyFont="1" applyFill="1" applyBorder="1" applyAlignment="1">
      <alignment horizontal="left" vertical="top" wrapText="1"/>
    </xf>
    <xf numFmtId="0" fontId="6" fillId="0" borderId="0" xfId="5" applyFont="1" applyFill="1" applyBorder="1" applyAlignment="1">
      <alignment horizontal="left" vertical="top" wrapText="1"/>
    </xf>
    <xf numFmtId="3" fontId="3" fillId="0" borderId="0" xfId="5" applyNumberFormat="1" applyFont="1" applyFill="1" applyAlignment="1">
      <alignment horizontal="center" vertical="center"/>
    </xf>
    <xf numFmtId="3" fontId="17" fillId="0" borderId="0" xfId="5" applyNumberFormat="1" applyFont="1" applyFill="1" applyAlignment="1">
      <alignment horizontal="center" vertical="center"/>
    </xf>
    <xf numFmtId="3" fontId="7" fillId="0" borderId="0" xfId="5" applyNumberFormat="1" applyFont="1" applyFill="1" applyAlignment="1">
      <alignment horizontal="center" vertical="center"/>
    </xf>
    <xf numFmtId="3" fontId="18" fillId="0" borderId="0" xfId="5" applyNumberFormat="1" applyFont="1" applyFill="1" applyAlignment="1">
      <alignment horizontal="center" vertical="center"/>
    </xf>
    <xf numFmtId="3" fontId="2" fillId="0" borderId="0" xfId="5" applyNumberFormat="1" applyFont="1" applyFill="1" applyBorder="1" applyAlignment="1">
      <alignment horizontal="center" vertical="center"/>
    </xf>
    <xf numFmtId="3" fontId="6" fillId="0" borderId="0" xfId="5" applyNumberFormat="1" applyFont="1" applyFill="1" applyBorder="1" applyAlignment="1">
      <alignment horizontal="center" vertical="center"/>
    </xf>
    <xf numFmtId="3" fontId="6" fillId="0" borderId="4" xfId="5" applyNumberFormat="1" applyFont="1" applyFill="1" applyBorder="1" applyAlignment="1">
      <alignment horizontal="center" vertical="center" wrapText="1"/>
    </xf>
    <xf numFmtId="3" fontId="2" fillId="0" borderId="1" xfId="5" applyNumberFormat="1" applyFont="1" applyFill="1" applyBorder="1" applyAlignment="1">
      <alignment horizontal="center" vertical="center"/>
    </xf>
    <xf numFmtId="3" fontId="6" fillId="0" borderId="15" xfId="5" applyNumberFormat="1" applyFont="1" applyFill="1" applyBorder="1" applyAlignment="1">
      <alignment horizontal="center" vertical="center"/>
    </xf>
    <xf numFmtId="3" fontId="6" fillId="0" borderId="10" xfId="5" applyNumberFormat="1" applyFont="1" applyFill="1" applyBorder="1" applyAlignment="1">
      <alignment horizontal="center" vertical="center"/>
    </xf>
    <xf numFmtId="3" fontId="2" fillId="0" borderId="15" xfId="5" applyNumberFormat="1" applyFont="1" applyFill="1" applyBorder="1" applyAlignment="1">
      <alignment horizontal="center" vertical="center"/>
    </xf>
    <xf numFmtId="0" fontId="6" fillId="0" borderId="10" xfId="5" applyFont="1" applyFill="1" applyBorder="1" applyAlignment="1">
      <alignment horizontal="center" vertical="center"/>
    </xf>
    <xf numFmtId="0" fontId="3" fillId="0" borderId="0" xfId="10" applyFont="1" applyFill="1" applyAlignment="1">
      <alignment horizontal="center" vertical="center"/>
    </xf>
    <xf numFmtId="0" fontId="7" fillId="0" borderId="0" xfId="10" applyFont="1" applyFill="1" applyAlignment="1">
      <alignment horizontal="center" vertical="center"/>
    </xf>
    <xf numFmtId="0" fontId="2" fillId="0" borderId="0" xfId="10" applyFont="1" applyFill="1" applyBorder="1" applyAlignment="1">
      <alignment horizontal="center" vertical="center"/>
    </xf>
    <xf numFmtId="178" fontId="2" fillId="0" borderId="13" xfId="12" applyNumberFormat="1" applyFont="1" applyFill="1" applyBorder="1" applyAlignment="1">
      <alignment vertical="center"/>
    </xf>
    <xf numFmtId="178" fontId="2" fillId="0" borderId="14" xfId="12" applyNumberFormat="1" applyFont="1" applyFill="1" applyBorder="1" applyAlignment="1">
      <alignment vertical="center"/>
    </xf>
    <xf numFmtId="0" fontId="14" fillId="0" borderId="0" xfId="10" applyFont="1" applyFill="1" applyBorder="1" applyAlignment="1">
      <alignment horizontal="left" vertical="center" wrapText="1"/>
    </xf>
    <xf numFmtId="0" fontId="6" fillId="0" borderId="6" xfId="2" applyFont="1" applyFill="1" applyBorder="1" applyAlignment="1">
      <alignment horizontal="left" vertical="top" wrapText="1"/>
    </xf>
    <xf numFmtId="0" fontId="6" fillId="0" borderId="0" xfId="2" applyFont="1" applyFill="1" applyBorder="1" applyAlignment="1">
      <alignment horizontal="center" vertical="top" wrapText="1"/>
    </xf>
    <xf numFmtId="0" fontId="3" fillId="0" borderId="0" xfId="14" applyFont="1" applyFill="1" applyAlignment="1">
      <alignment horizontal="center" vertical="center"/>
    </xf>
    <xf numFmtId="0" fontId="7" fillId="0" borderId="0" xfId="14" applyFont="1" applyFill="1" applyAlignment="1">
      <alignment horizontal="center" vertical="center"/>
    </xf>
    <xf numFmtId="0" fontId="6" fillId="0" borderId="0" xfId="14" applyFont="1" applyFill="1" applyAlignment="1">
      <alignment horizontal="center" vertical="center"/>
    </xf>
    <xf numFmtId="0" fontId="2" fillId="0" borderId="2" xfId="14" applyFont="1" applyFill="1" applyBorder="1" applyAlignment="1">
      <alignment horizontal="distributed" vertical="center" wrapText="1" justifyLastLine="1"/>
    </xf>
    <xf numFmtId="0" fontId="2" fillId="0" borderId="5" xfId="14" applyFont="1" applyFill="1" applyBorder="1" applyAlignment="1">
      <alignment horizontal="distributed" vertical="center" wrapText="1" justifyLastLine="1"/>
    </xf>
    <xf numFmtId="0" fontId="2" fillId="0" borderId="1" xfId="15" applyFont="1" applyFill="1" applyBorder="1" applyAlignment="1">
      <alignment horizontal="center" vertical="center"/>
    </xf>
    <xf numFmtId="0" fontId="2" fillId="0" borderId="15" xfId="15" applyFont="1" applyFill="1" applyBorder="1" applyAlignment="1">
      <alignment horizontal="center" vertical="center"/>
    </xf>
    <xf numFmtId="0" fontId="2" fillId="0" borderId="10" xfId="15" applyFont="1" applyFill="1" applyBorder="1" applyAlignment="1">
      <alignment horizontal="center" vertical="center"/>
    </xf>
    <xf numFmtId="0" fontId="2" fillId="0" borderId="0" xfId="0" applyFont="1" applyFill="1" applyAlignment="1">
      <alignment horizontal="left" vertical="top" wrapText="1"/>
    </xf>
    <xf numFmtId="49" fontId="7" fillId="0" borderId="0" xfId="0" applyNumberFormat="1" applyFont="1" applyFill="1" applyAlignment="1">
      <alignment horizontal="center" vertical="center"/>
    </xf>
    <xf numFmtId="49" fontId="6" fillId="0" borderId="0" xfId="0" applyNumberFormat="1" applyFont="1" applyFill="1" applyBorder="1" applyAlignment="1">
      <alignment horizontal="center" vertical="center"/>
    </xf>
    <xf numFmtId="3" fontId="3" fillId="0" borderId="0" xfId="2" applyNumberFormat="1" applyFont="1" applyFill="1" applyAlignment="1">
      <alignment horizontal="center" vertical="center"/>
    </xf>
    <xf numFmtId="3" fontId="7" fillId="0" borderId="0" xfId="2" applyNumberFormat="1" applyFont="1" applyFill="1" applyAlignment="1">
      <alignment horizontal="center" vertical="center"/>
    </xf>
    <xf numFmtId="3" fontId="18" fillId="0" borderId="0" xfId="2" applyNumberFormat="1" applyFont="1" applyFill="1" applyAlignment="1">
      <alignment horizontal="center" vertical="center"/>
    </xf>
    <xf numFmtId="49" fontId="2" fillId="0" borderId="6" xfId="17" applyNumberFormat="1" applyFont="1" applyFill="1" applyBorder="1" applyAlignment="1">
      <alignment vertical="center" wrapText="1"/>
    </xf>
    <xf numFmtId="0" fontId="6" fillId="0" borderId="6" xfId="2" applyFont="1" applyFill="1" applyBorder="1" applyAlignment="1">
      <alignment vertical="center" wrapText="1"/>
    </xf>
    <xf numFmtId="0" fontId="2" fillId="0" borderId="15" xfId="19" applyFont="1" applyFill="1" applyBorder="1" applyAlignment="1">
      <alignment horizontal="center" vertical="center"/>
    </xf>
    <xf numFmtId="0" fontId="2" fillId="0" borderId="10" xfId="19" applyFont="1" applyFill="1" applyBorder="1" applyAlignment="1">
      <alignment horizontal="center" vertical="center"/>
    </xf>
    <xf numFmtId="0" fontId="2" fillId="0" borderId="1" xfId="19" applyFont="1" applyFill="1" applyBorder="1" applyAlignment="1">
      <alignment horizontal="center" vertical="center"/>
    </xf>
    <xf numFmtId="0" fontId="2" fillId="0" borderId="11" xfId="19" applyFont="1" applyFill="1" applyBorder="1" applyAlignment="1">
      <alignment horizontal="center" vertical="center" wrapText="1"/>
    </xf>
    <xf numFmtId="0" fontId="2" fillId="0" borderId="9" xfId="19" applyFont="1" applyFill="1" applyBorder="1" applyAlignment="1">
      <alignment horizontal="center" vertical="center" wrapText="1"/>
    </xf>
    <xf numFmtId="185" fontId="6" fillId="0" borderId="6" xfId="19" applyNumberFormat="1" applyFont="1" applyFill="1" applyBorder="1" applyAlignment="1">
      <alignment horizontal="left" vertical="center" wrapText="1"/>
    </xf>
    <xf numFmtId="0" fontId="3" fillId="0" borderId="0" xfId="5" applyFont="1" applyFill="1" applyAlignment="1">
      <alignment horizontal="center" vertical="center"/>
    </xf>
    <xf numFmtId="0" fontId="7" fillId="0" borderId="0" xfId="5" applyFont="1" applyFill="1" applyAlignment="1">
      <alignment horizontal="center" vertical="center"/>
    </xf>
    <xf numFmtId="0" fontId="6" fillId="0" borderId="0" xfId="5" applyFont="1" applyFill="1" applyAlignment="1">
      <alignment horizontal="center" vertical="center"/>
    </xf>
    <xf numFmtId="0" fontId="2" fillId="0" borderId="2" xfId="19" applyFont="1" applyFill="1" applyBorder="1" applyAlignment="1">
      <alignment horizontal="center" vertical="center" wrapText="1"/>
    </xf>
    <xf numFmtId="0" fontId="2" fillId="0" borderId="4" xfId="19" applyFont="1" applyFill="1" applyBorder="1" applyAlignment="1">
      <alignment horizontal="center" vertical="center" wrapText="1"/>
    </xf>
    <xf numFmtId="0" fontId="2" fillId="0" borderId="5" xfId="19" applyFont="1" applyFill="1" applyBorder="1" applyAlignment="1">
      <alignment horizontal="center" vertical="center" wrapText="1"/>
    </xf>
    <xf numFmtId="0" fontId="2" fillId="0" borderId="6" xfId="19" applyFont="1" applyFill="1" applyBorder="1" applyAlignment="1">
      <alignment horizontal="center" vertical="center" wrapText="1"/>
    </xf>
    <xf numFmtId="0" fontId="2" fillId="0" borderId="0" xfId="19" applyFont="1" applyFill="1" applyBorder="1" applyAlignment="1">
      <alignment horizontal="center" vertical="center" wrapText="1"/>
    </xf>
    <xf numFmtId="0" fontId="2" fillId="0" borderId="12" xfId="19" applyFont="1" applyFill="1" applyBorder="1" applyAlignment="1">
      <alignment horizontal="center" vertical="center" wrapText="1"/>
    </xf>
    <xf numFmtId="0" fontId="2" fillId="0" borderId="8" xfId="19" applyFont="1" applyFill="1" applyBorder="1" applyAlignment="1">
      <alignment horizontal="center" vertical="center" wrapText="1"/>
    </xf>
    <xf numFmtId="0" fontId="2" fillId="0" borderId="14" xfId="19" applyFont="1" applyFill="1" applyBorder="1" applyAlignment="1">
      <alignment horizontal="center" vertical="center" wrapText="1"/>
    </xf>
  </cellXfs>
  <cellStyles count="21">
    <cellStyle name="一般" xfId="0" builtinId="0"/>
    <cellStyle name="一般 2" xfId="2"/>
    <cellStyle name="一般 2 2" xfId="5"/>
    <cellStyle name="一般 20" xfId="18"/>
    <cellStyle name="一般 3" xfId="10"/>
    <cellStyle name="一般_9905月報(細)" xfId="13"/>
    <cellStyle name="一般_平衡表" xfId="17"/>
    <cellStyle name="一般_各項費用彙計表" xfId="15"/>
    <cellStyle name="一般_各項費用彙計表_1" xfId="14"/>
    <cellStyle name="一般_收支表" xfId="3"/>
    <cellStyle name="一般_固定項目明細表" xfId="19"/>
    <cellStyle name="一般_基金來源用途餘絀表" xfId="20"/>
    <cellStyle name="一般_現金流量表" xfId="6"/>
    <cellStyle name="千分位" xfId="1" builtinId="3"/>
    <cellStyle name="千分位 2" xfId="7"/>
    <cellStyle name="千分位 2 2" xfId="16"/>
    <cellStyle name="千分位 3" xfId="8"/>
    <cellStyle name="千分位 4" xfId="11"/>
    <cellStyle name="千分位 6" xfId="12"/>
    <cellStyle name="千分位[0]_收支表" xfId="4"/>
    <cellStyle name="貨幣[0]_公務車明細"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49276</xdr:colOff>
      <xdr:row>5</xdr:row>
      <xdr:rowOff>0</xdr:rowOff>
    </xdr:from>
    <xdr:to>
      <xdr:col>3</xdr:col>
      <xdr:colOff>3141</xdr:colOff>
      <xdr:row>5</xdr:row>
      <xdr:rowOff>0</xdr:rowOff>
    </xdr:to>
    <xdr:sp macro="" textlink="">
      <xdr:nvSpPr>
        <xdr:cNvPr id="2" name="文字 1"/>
        <xdr:cNvSpPr txBox="1">
          <a:spLocks noChangeArrowheads="1"/>
        </xdr:cNvSpPr>
      </xdr:nvSpPr>
      <xdr:spPr bwMode="auto">
        <a:xfrm>
          <a:off x="4907026" y="1457325"/>
          <a:ext cx="1525490" cy="0"/>
        </a:xfrm>
        <a:prstGeom prst="rect">
          <a:avLst/>
        </a:prstGeom>
        <a:noFill/>
        <a:ln>
          <a:noFill/>
        </a:ln>
      </xdr:spPr>
      <xdr:txBody>
        <a:bodyPr vertOverflow="clip" wrap="square" lIns="36576" tIns="22860" rIns="36576" bIns="22860" anchor="ctr" upright="1"/>
        <a:lstStyle/>
        <a:p>
          <a:pPr algn="dist" rtl="0">
            <a:defRPr sz="1000"/>
          </a:pPr>
          <a:r>
            <a:rPr lang="zh-TW" altLang="en-US" sz="1200" b="0" i="0" u="none" strike="noStrike" baseline="0">
              <a:solidFill>
                <a:srgbClr val="000000"/>
              </a:solidFill>
              <a:latin typeface="華康楷書體W5"/>
            </a:rPr>
            <a:t>說明</a:t>
          </a:r>
          <a:endParaRPr lang="zh-TW" altLang="en-US"/>
        </a:p>
      </xdr:txBody>
    </xdr:sp>
    <xdr:clientData/>
  </xdr:twoCellAnchor>
  <xdr:twoCellAnchor>
    <xdr:from>
      <xdr:col>0</xdr:col>
      <xdr:colOff>46404</xdr:colOff>
      <xdr:row>5</xdr:row>
      <xdr:rowOff>0</xdr:rowOff>
    </xdr:from>
    <xdr:to>
      <xdr:col>0</xdr:col>
      <xdr:colOff>2960723</xdr:colOff>
      <xdr:row>5</xdr:row>
      <xdr:rowOff>0</xdr:rowOff>
    </xdr:to>
    <xdr:sp macro="" textlink="">
      <xdr:nvSpPr>
        <xdr:cNvPr id="3" name="文字 2"/>
        <xdr:cNvSpPr txBox="1">
          <a:spLocks noChangeArrowheads="1"/>
        </xdr:cNvSpPr>
      </xdr:nvSpPr>
      <xdr:spPr bwMode="auto">
        <a:xfrm>
          <a:off x="46404" y="1457325"/>
          <a:ext cx="2914319" cy="0"/>
        </a:xfrm>
        <a:prstGeom prst="rect">
          <a:avLst/>
        </a:prstGeom>
        <a:noFill/>
        <a:ln>
          <a:noFill/>
        </a:ln>
      </xdr:spPr>
      <xdr:txBody>
        <a:bodyPr vertOverflow="clip" wrap="square" lIns="36576" tIns="22860" rIns="36576" bIns="22860" anchor="ctr" upright="1"/>
        <a:lstStyle/>
        <a:p>
          <a:pPr algn="dist" rtl="0">
            <a:defRPr sz="1000"/>
          </a:pPr>
          <a:r>
            <a:rPr lang="zh-TW" altLang="en-US" sz="1200" b="0" i="0" u="none" strike="noStrike" baseline="0">
              <a:solidFill>
                <a:srgbClr val="000000"/>
              </a:solidFill>
              <a:latin typeface="華康楷書體W5"/>
            </a:rPr>
            <a:t>科目</a:t>
          </a:r>
          <a:endParaRPr lang="zh-TW"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5</xdr:row>
      <xdr:rowOff>0</xdr:rowOff>
    </xdr:from>
    <xdr:to>
      <xdr:col>2</xdr:col>
      <xdr:colOff>0</xdr:colOff>
      <xdr:row>5</xdr:row>
      <xdr:rowOff>0</xdr:rowOff>
    </xdr:to>
    <xdr:sp macro="" textlink="">
      <xdr:nvSpPr>
        <xdr:cNvPr id="2" name="文字 1"/>
        <xdr:cNvSpPr txBox="1">
          <a:spLocks noChangeArrowheads="1"/>
        </xdr:cNvSpPr>
      </xdr:nvSpPr>
      <xdr:spPr bwMode="auto">
        <a:xfrm>
          <a:off x="1190625" y="1400175"/>
          <a:ext cx="1952625" cy="0"/>
        </a:xfrm>
        <a:prstGeom prst="rect">
          <a:avLst/>
        </a:prstGeom>
        <a:noFill/>
        <a:ln>
          <a:noFill/>
        </a:ln>
      </xdr:spPr>
      <xdr:txBody>
        <a:bodyPr vertOverflow="clip" wrap="square" lIns="36576" tIns="22860" rIns="36576" bIns="22860" anchor="ctr" upright="1"/>
        <a:lstStyle/>
        <a:p>
          <a:pPr algn="ctr" rtl="0">
            <a:defRPr sz="1000"/>
          </a:pPr>
          <a:r>
            <a:rPr lang="zh-TW" altLang="en-US" sz="1200" b="0" i="0" u="none" strike="noStrike" baseline="0">
              <a:solidFill>
                <a:srgbClr val="000000"/>
              </a:solidFill>
              <a:latin typeface="華康楷書體W5"/>
            </a:rPr>
            <a:t>科　　　　目</a:t>
          </a:r>
          <a:endParaRPr lang="zh-TW" altLang="en-US"/>
        </a:p>
      </xdr:txBody>
    </xdr:sp>
    <xdr:clientData/>
  </xdr:twoCellAnchor>
  <xdr:twoCellAnchor>
    <xdr:from>
      <xdr:col>0</xdr:col>
      <xdr:colOff>0</xdr:colOff>
      <xdr:row>5</xdr:row>
      <xdr:rowOff>0</xdr:rowOff>
    </xdr:from>
    <xdr:to>
      <xdr:col>0</xdr:col>
      <xdr:colOff>0</xdr:colOff>
      <xdr:row>5</xdr:row>
      <xdr:rowOff>0</xdr:rowOff>
    </xdr:to>
    <xdr:sp macro="" textlink="">
      <xdr:nvSpPr>
        <xdr:cNvPr id="3" name="文字 2"/>
        <xdr:cNvSpPr txBox="1">
          <a:spLocks noChangeArrowheads="1"/>
        </xdr:cNvSpPr>
      </xdr:nvSpPr>
      <xdr:spPr bwMode="auto">
        <a:xfrm>
          <a:off x="0" y="1400175"/>
          <a:ext cx="0" cy="0"/>
        </a:xfrm>
        <a:prstGeom prst="rect">
          <a:avLst/>
        </a:prstGeom>
        <a:noFill/>
        <a:ln>
          <a:noFill/>
        </a:ln>
      </xdr:spPr>
      <xdr:txBody>
        <a:bodyPr vertOverflow="clip" wrap="square" lIns="36576" tIns="22860" rIns="36576" bIns="22860" anchor="ctr" upright="1"/>
        <a:lstStyle/>
        <a:p>
          <a:pPr algn="ctr" rtl="0">
            <a:defRPr sz="1000"/>
          </a:pPr>
          <a:r>
            <a:rPr lang="zh-TW" altLang="en-US" sz="1200" b="0" i="0" u="none" strike="noStrike" baseline="0">
              <a:solidFill>
                <a:srgbClr val="000000"/>
              </a:solidFill>
              <a:latin typeface="華康楷書體W5"/>
            </a:rPr>
            <a:t>前 年 度 決 算 數</a:t>
          </a:r>
          <a:endParaRPr lang="zh-TW" altLang="en-US"/>
        </a:p>
      </xdr:txBody>
    </xdr:sp>
    <xdr:clientData/>
  </xdr:twoCellAnchor>
  <xdr:twoCellAnchor>
    <xdr:from>
      <xdr:col>2</xdr:col>
      <xdr:colOff>0</xdr:colOff>
      <xdr:row>5</xdr:row>
      <xdr:rowOff>0</xdr:rowOff>
    </xdr:from>
    <xdr:to>
      <xdr:col>3</xdr:col>
      <xdr:colOff>0</xdr:colOff>
      <xdr:row>5</xdr:row>
      <xdr:rowOff>0</xdr:rowOff>
    </xdr:to>
    <xdr:sp macro="" textlink="">
      <xdr:nvSpPr>
        <xdr:cNvPr id="4" name="文字 3"/>
        <xdr:cNvSpPr txBox="1">
          <a:spLocks noChangeArrowheads="1"/>
        </xdr:cNvSpPr>
      </xdr:nvSpPr>
      <xdr:spPr bwMode="auto">
        <a:xfrm>
          <a:off x="3143250" y="1400175"/>
          <a:ext cx="1190625" cy="0"/>
        </a:xfrm>
        <a:prstGeom prst="rect">
          <a:avLst/>
        </a:prstGeom>
        <a:noFill/>
        <a:ln>
          <a:noFill/>
        </a:ln>
      </xdr:spPr>
      <xdr:txBody>
        <a:bodyPr vertOverflow="clip" wrap="square" lIns="36576" tIns="22860" rIns="36576" bIns="22860" anchor="ctr" upright="1"/>
        <a:lstStyle/>
        <a:p>
          <a:pPr algn="ctr" rtl="0">
            <a:defRPr sz="1000"/>
          </a:pPr>
          <a:r>
            <a:rPr lang="zh-TW" altLang="en-US" sz="1200" b="0" i="0" u="none" strike="noStrike" baseline="0">
              <a:solidFill>
                <a:srgbClr val="000000"/>
              </a:solidFill>
              <a:latin typeface="華康楷書體W5"/>
            </a:rPr>
            <a:t>本 年 度 預 計 數</a:t>
          </a:r>
          <a:endParaRPr lang="zh-TW" altLang="en-US"/>
        </a:p>
      </xdr:txBody>
    </xdr:sp>
    <xdr:clientData/>
  </xdr:twoCellAnchor>
</xdr:wsDr>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工作表4"/>
  <dimension ref="A1:P41"/>
  <sheetViews>
    <sheetView showZeros="0" tabSelected="1" view="pageBreakPreview" zoomScaleNormal="100" zoomScaleSheetLayoutView="100" workbookViewId="0">
      <selection activeCell="M20" sqref="M20"/>
    </sheetView>
  </sheetViews>
  <sheetFormatPr defaultRowHeight="15.75"/>
  <cols>
    <col min="1" max="1" width="13.75" style="2" customWidth="1"/>
    <col min="2" max="2" width="29.125" style="2" customWidth="1"/>
    <col min="3" max="5" width="13.75" style="2" customWidth="1"/>
    <col min="6" max="7" width="9" style="2"/>
    <col min="8" max="8" width="13.75" style="2" customWidth="1"/>
    <col min="9" max="16384" width="9" style="2"/>
  </cols>
  <sheetData>
    <row r="1" spans="1:7" ht="26.45" customHeight="1">
      <c r="A1" s="403" t="s">
        <v>0</v>
      </c>
      <c r="B1" s="403"/>
      <c r="C1" s="403"/>
      <c r="D1" s="403"/>
      <c r="E1" s="403"/>
      <c r="F1" s="1"/>
      <c r="G1" s="1"/>
    </row>
    <row r="2" spans="1:7" ht="24.95" customHeight="1">
      <c r="A2" s="403" t="s">
        <v>1</v>
      </c>
      <c r="B2" s="403"/>
      <c r="C2" s="403"/>
      <c r="D2" s="403"/>
      <c r="E2" s="403"/>
      <c r="F2" s="1"/>
      <c r="G2" s="1"/>
    </row>
    <row r="3" spans="1:7" ht="24.95" customHeight="1">
      <c r="A3" s="404" t="s">
        <v>2</v>
      </c>
      <c r="B3" s="404"/>
      <c r="C3" s="404"/>
      <c r="D3" s="404"/>
      <c r="E3" s="404"/>
      <c r="F3" s="3"/>
      <c r="G3" s="3"/>
    </row>
    <row r="4" spans="1:7" ht="20.100000000000001" customHeight="1">
      <c r="A4" s="405" t="s">
        <v>3</v>
      </c>
      <c r="B4" s="405"/>
      <c r="C4" s="405"/>
      <c r="D4" s="405"/>
      <c r="E4" s="405"/>
      <c r="F4" s="4"/>
      <c r="G4" s="4"/>
    </row>
    <row r="5" spans="1:7" ht="20.100000000000001" customHeight="1">
      <c r="A5" s="5"/>
      <c r="B5" s="5"/>
      <c r="C5" s="5"/>
      <c r="D5" s="5"/>
      <c r="E5" s="6" t="s">
        <v>4</v>
      </c>
      <c r="G5" s="6"/>
    </row>
    <row r="6" spans="1:7" ht="24" customHeight="1">
      <c r="A6" s="7" t="s">
        <v>5</v>
      </c>
      <c r="B6" s="8" t="s">
        <v>6</v>
      </c>
      <c r="C6" s="7" t="s">
        <v>7</v>
      </c>
      <c r="D6" s="7" t="s">
        <v>8</v>
      </c>
      <c r="E6" s="9" t="s">
        <v>9</v>
      </c>
    </row>
    <row r="7" spans="1:7" ht="26.25" customHeight="1">
      <c r="A7" s="10">
        <f>SUM(A8,A13,A16,A25)</f>
        <v>3143663</v>
      </c>
      <c r="B7" s="11" t="s">
        <v>10</v>
      </c>
      <c r="C7" s="10">
        <f>SUM(C8,C13,C16,C25)</f>
        <v>3340637</v>
      </c>
      <c r="D7" s="10">
        <f>SUM(D8,D13,D16,D25)</f>
        <v>3207351</v>
      </c>
      <c r="E7" s="10">
        <f>C7-D7</f>
        <v>133286</v>
      </c>
    </row>
    <row r="8" spans="1:7" ht="24" customHeight="1">
      <c r="A8" s="12">
        <f>SUM(A9:A12)</f>
        <v>3092076</v>
      </c>
      <c r="B8" s="13" t="s">
        <v>11</v>
      </c>
      <c r="C8" s="12">
        <f>SUM(C9:C12)</f>
        <v>3287142</v>
      </c>
      <c r="D8" s="12">
        <f>SUM(D9:D12)</f>
        <v>3156884</v>
      </c>
      <c r="E8" s="12">
        <f t="shared" ref="E8:E39" si="0">C8-D8</f>
        <v>130258</v>
      </c>
    </row>
    <row r="9" spans="1:7" ht="21" hidden="1" customHeight="1">
      <c r="A9" s="12"/>
      <c r="B9" s="14" t="s">
        <v>12</v>
      </c>
      <c r="C9" s="12"/>
      <c r="D9" s="12"/>
      <c r="E9" s="12">
        <f t="shared" si="0"/>
        <v>0</v>
      </c>
    </row>
    <row r="10" spans="1:7" ht="24" customHeight="1">
      <c r="A10" s="12">
        <v>3092076</v>
      </c>
      <c r="B10" s="15" t="s">
        <v>13</v>
      </c>
      <c r="C10" s="12">
        <v>3287142</v>
      </c>
      <c r="D10" s="12">
        <v>3156884</v>
      </c>
      <c r="E10" s="12">
        <f t="shared" si="0"/>
        <v>130258</v>
      </c>
    </row>
    <row r="11" spans="1:7" ht="21" hidden="1" customHeight="1">
      <c r="A11" s="12"/>
      <c r="B11" s="14" t="s">
        <v>14</v>
      </c>
      <c r="C11" s="12"/>
      <c r="D11" s="12"/>
      <c r="E11" s="12">
        <f t="shared" si="0"/>
        <v>0</v>
      </c>
    </row>
    <row r="12" spans="1:7" ht="21" hidden="1" customHeight="1">
      <c r="A12" s="12"/>
      <c r="B12" s="14" t="s">
        <v>15</v>
      </c>
      <c r="C12" s="12"/>
      <c r="D12" s="12"/>
      <c r="E12" s="12">
        <f t="shared" si="0"/>
        <v>0</v>
      </c>
    </row>
    <row r="13" spans="1:7" ht="21" hidden="1" customHeight="1">
      <c r="A13" s="12">
        <f>SUM(A14:A15)</f>
        <v>0</v>
      </c>
      <c r="B13" s="16" t="s">
        <v>16</v>
      </c>
      <c r="C13" s="12">
        <f>SUM(C14:C15)</f>
        <v>0</v>
      </c>
      <c r="D13" s="12">
        <f>SUM(D14:D15)</f>
        <v>0</v>
      </c>
      <c r="E13" s="12">
        <f t="shared" si="0"/>
        <v>0</v>
      </c>
    </row>
    <row r="14" spans="1:7" ht="21" hidden="1" customHeight="1">
      <c r="A14" s="12"/>
      <c r="B14" s="14" t="s">
        <v>17</v>
      </c>
      <c r="C14" s="12"/>
      <c r="D14" s="12"/>
      <c r="E14" s="12">
        <f t="shared" si="0"/>
        <v>0</v>
      </c>
    </row>
    <row r="15" spans="1:7" ht="21" hidden="1" customHeight="1">
      <c r="A15" s="12"/>
      <c r="B15" s="14" t="s">
        <v>18</v>
      </c>
      <c r="C15" s="12"/>
      <c r="D15" s="12"/>
      <c r="E15" s="12">
        <f t="shared" si="0"/>
        <v>0</v>
      </c>
    </row>
    <row r="16" spans="1:7" ht="24" customHeight="1">
      <c r="A16" s="12">
        <f>SUM(A17:A20)</f>
        <v>30010</v>
      </c>
      <c r="B16" s="13" t="s">
        <v>19</v>
      </c>
      <c r="C16" s="12">
        <f>SUM(C17:C20)</f>
        <v>34756</v>
      </c>
      <c r="D16" s="12">
        <f>SUM(D17:D20)</f>
        <v>31114</v>
      </c>
      <c r="E16" s="12">
        <f t="shared" si="0"/>
        <v>3642</v>
      </c>
    </row>
    <row r="17" spans="1:16" ht="24" customHeight="1">
      <c r="A17" s="12">
        <v>33</v>
      </c>
      <c r="B17" s="15" t="s">
        <v>20</v>
      </c>
      <c r="C17" s="12">
        <v>0</v>
      </c>
      <c r="D17" s="12">
        <v>0</v>
      </c>
      <c r="E17" s="12">
        <v>0</v>
      </c>
    </row>
    <row r="18" spans="1:16" ht="24" customHeight="1">
      <c r="A18" s="12">
        <v>5036</v>
      </c>
      <c r="B18" s="15" t="s">
        <v>21</v>
      </c>
      <c r="C18" s="12">
        <v>4990</v>
      </c>
      <c r="D18" s="12">
        <v>5036</v>
      </c>
      <c r="E18" s="12">
        <f t="shared" ref="E18:E24" si="1">C18-D18</f>
        <v>-46</v>
      </c>
    </row>
    <row r="19" spans="1:16" ht="24" customHeight="1">
      <c r="A19" s="12">
        <v>21581</v>
      </c>
      <c r="B19" s="15" t="s">
        <v>22</v>
      </c>
      <c r="C19" s="12">
        <v>21507</v>
      </c>
      <c r="D19" s="12">
        <v>22466</v>
      </c>
      <c r="E19" s="12">
        <f t="shared" si="1"/>
        <v>-959</v>
      </c>
    </row>
    <row r="20" spans="1:16" ht="24" customHeight="1">
      <c r="A20" s="12">
        <v>3360</v>
      </c>
      <c r="B20" s="15" t="s">
        <v>23</v>
      </c>
      <c r="C20" s="12">
        <v>8259</v>
      </c>
      <c r="D20" s="12">
        <v>3612</v>
      </c>
      <c r="E20" s="12">
        <f t="shared" si="1"/>
        <v>4647</v>
      </c>
    </row>
    <row r="21" spans="1:16" ht="21" hidden="1" customHeight="1">
      <c r="A21" s="12"/>
      <c r="B21" s="15" t="s">
        <v>24</v>
      </c>
      <c r="C21" s="12"/>
      <c r="D21" s="12"/>
      <c r="E21" s="12"/>
    </row>
    <row r="22" spans="1:16" ht="21" hidden="1" customHeight="1">
      <c r="A22" s="17">
        <f>SUM(A23)</f>
        <v>0</v>
      </c>
      <c r="B22" s="18" t="s">
        <v>25</v>
      </c>
      <c r="C22" s="17">
        <f>SUM(C23)</f>
        <v>0</v>
      </c>
      <c r="D22" s="17">
        <f>SUM(D23)</f>
        <v>0</v>
      </c>
      <c r="E22" s="17">
        <f t="shared" si="1"/>
        <v>0</v>
      </c>
      <c r="G22" s="19"/>
      <c r="I22" s="20"/>
      <c r="J22" s="20"/>
      <c r="K22" s="19"/>
      <c r="L22" s="21"/>
      <c r="M22" s="21"/>
      <c r="N22" s="22"/>
      <c r="O22" s="22"/>
      <c r="P22" s="22"/>
    </row>
    <row r="23" spans="1:16" ht="21" hidden="1" customHeight="1">
      <c r="A23" s="12"/>
      <c r="B23" s="23" t="s">
        <v>26</v>
      </c>
      <c r="C23" s="12"/>
      <c r="D23" s="12"/>
      <c r="E23" s="12">
        <f t="shared" si="1"/>
        <v>0</v>
      </c>
      <c r="G23" s="19"/>
      <c r="I23" s="20"/>
      <c r="J23" s="20"/>
      <c r="K23" s="19"/>
      <c r="L23" s="21"/>
      <c r="M23" s="21"/>
      <c r="N23" s="22"/>
      <c r="O23" s="22"/>
      <c r="P23" s="22"/>
    </row>
    <row r="24" spans="1:16" ht="21" hidden="1" customHeight="1">
      <c r="A24" s="12"/>
      <c r="B24" s="23" t="s">
        <v>27</v>
      </c>
      <c r="C24" s="12"/>
      <c r="D24" s="12"/>
      <c r="E24" s="12">
        <f t="shared" si="1"/>
        <v>0</v>
      </c>
      <c r="G24" s="19"/>
      <c r="I24" s="20"/>
      <c r="J24" s="20"/>
      <c r="K24" s="19"/>
      <c r="L24" s="21"/>
      <c r="M24" s="21"/>
      <c r="N24" s="22"/>
      <c r="O24" s="22"/>
      <c r="P24" s="22"/>
    </row>
    <row r="25" spans="1:16" ht="24" customHeight="1">
      <c r="A25" s="12">
        <f>SUM(A26)</f>
        <v>21577</v>
      </c>
      <c r="B25" s="13" t="s">
        <v>28</v>
      </c>
      <c r="C25" s="12">
        <f>SUM(C26)</f>
        <v>18739</v>
      </c>
      <c r="D25" s="12">
        <f>SUM(D26)</f>
        <v>19353</v>
      </c>
      <c r="E25" s="12">
        <f t="shared" si="0"/>
        <v>-614</v>
      </c>
    </row>
    <row r="26" spans="1:16" ht="24" customHeight="1">
      <c r="A26" s="12">
        <v>21577</v>
      </c>
      <c r="B26" s="15" t="s">
        <v>29</v>
      </c>
      <c r="C26" s="12">
        <v>18739</v>
      </c>
      <c r="D26" s="12">
        <v>19353</v>
      </c>
      <c r="E26" s="12">
        <f t="shared" si="0"/>
        <v>-614</v>
      </c>
    </row>
    <row r="27" spans="1:16" ht="26.25" customHeight="1">
      <c r="A27" s="24">
        <f>SUM(A28:A35)</f>
        <v>3152157</v>
      </c>
      <c r="B27" s="25" t="s">
        <v>30</v>
      </c>
      <c r="C27" s="24">
        <f>SUM(C28:C35)</f>
        <v>3239451</v>
      </c>
      <c r="D27" s="24">
        <f>SUM(D28:D35)</f>
        <v>3185052</v>
      </c>
      <c r="E27" s="24">
        <f t="shared" si="0"/>
        <v>54399</v>
      </c>
    </row>
    <row r="28" spans="1:16" ht="21" hidden="1" customHeight="1">
      <c r="A28" s="12"/>
      <c r="B28" s="26" t="s">
        <v>31</v>
      </c>
      <c r="C28" s="12"/>
      <c r="D28" s="12"/>
      <c r="E28" s="12">
        <f t="shared" si="0"/>
        <v>0</v>
      </c>
    </row>
    <row r="29" spans="1:16" ht="36" hidden="1" customHeight="1">
      <c r="A29" s="12"/>
      <c r="B29" s="27" t="s">
        <v>32</v>
      </c>
      <c r="C29" s="12"/>
      <c r="D29" s="12"/>
      <c r="E29" s="12">
        <f t="shared" si="0"/>
        <v>0</v>
      </c>
    </row>
    <row r="30" spans="1:16" ht="24" customHeight="1">
      <c r="A30" s="12">
        <v>3152157</v>
      </c>
      <c r="B30" s="28" t="s">
        <v>33</v>
      </c>
      <c r="C30" s="12">
        <v>3239451</v>
      </c>
      <c r="D30" s="12">
        <v>3185052</v>
      </c>
      <c r="E30" s="12">
        <f t="shared" si="0"/>
        <v>54399</v>
      </c>
    </row>
    <row r="31" spans="1:16" ht="33" hidden="1">
      <c r="A31" s="12"/>
      <c r="B31" s="27" t="s">
        <v>34</v>
      </c>
      <c r="C31" s="12"/>
      <c r="D31" s="12"/>
      <c r="E31" s="12">
        <f t="shared" si="0"/>
        <v>0</v>
      </c>
    </row>
    <row r="32" spans="1:16" ht="21" hidden="1" customHeight="1">
      <c r="A32" s="12"/>
      <c r="B32" s="27" t="s">
        <v>35</v>
      </c>
      <c r="C32" s="12"/>
      <c r="D32" s="12"/>
      <c r="E32" s="12">
        <f t="shared" si="0"/>
        <v>0</v>
      </c>
    </row>
    <row r="33" spans="1:5" ht="21" hidden="1" customHeight="1">
      <c r="A33" s="12"/>
      <c r="B33" s="29" t="s">
        <v>36</v>
      </c>
      <c r="C33" s="12"/>
      <c r="D33" s="12"/>
      <c r="E33" s="12"/>
    </row>
    <row r="34" spans="1:5" ht="21" hidden="1" customHeight="1">
      <c r="A34" s="12"/>
      <c r="B34" s="26" t="s">
        <v>37</v>
      </c>
      <c r="C34" s="12"/>
      <c r="D34" s="12"/>
      <c r="E34" s="12">
        <f t="shared" si="0"/>
        <v>0</v>
      </c>
    </row>
    <row r="35" spans="1:5" ht="24" hidden="1" customHeight="1">
      <c r="A35" s="12"/>
      <c r="B35" s="28" t="s">
        <v>38</v>
      </c>
      <c r="C35" s="12"/>
      <c r="D35" s="12"/>
      <c r="E35" s="12">
        <f t="shared" si="0"/>
        <v>0</v>
      </c>
    </row>
    <row r="36" spans="1:5" ht="26.25" customHeight="1">
      <c r="A36" s="30">
        <f>A7-A27</f>
        <v>-8494</v>
      </c>
      <c r="B36" s="31" t="s">
        <v>39</v>
      </c>
      <c r="C36" s="30">
        <f>C7-C27</f>
        <v>101186</v>
      </c>
      <c r="D36" s="30">
        <f>D7-D27</f>
        <v>22299</v>
      </c>
      <c r="E36" s="30">
        <f t="shared" si="0"/>
        <v>78887</v>
      </c>
    </row>
    <row r="37" spans="1:5" ht="26.25" customHeight="1">
      <c r="A37" s="30">
        <v>1444131</v>
      </c>
      <c r="B37" s="25" t="s">
        <v>40</v>
      </c>
      <c r="C37" s="30">
        <f>1437936+20000</f>
        <v>1457936</v>
      </c>
      <c r="D37" s="30">
        <f>1545313+5000</f>
        <v>1550313</v>
      </c>
      <c r="E37" s="30">
        <f t="shared" si="0"/>
        <v>-92377</v>
      </c>
    </row>
    <row r="38" spans="1:5" ht="26.25" customHeight="1">
      <c r="A38" s="24"/>
      <c r="B38" s="25" t="s">
        <v>41</v>
      </c>
      <c r="C38" s="24"/>
      <c r="D38" s="24"/>
      <c r="E38" s="24">
        <f t="shared" si="0"/>
        <v>0</v>
      </c>
    </row>
    <row r="39" spans="1:5" ht="26.25" customHeight="1">
      <c r="A39" s="32">
        <f>SUM(A36:A38)</f>
        <v>1435637</v>
      </c>
      <c r="B39" s="33" t="s">
        <v>42</v>
      </c>
      <c r="C39" s="32">
        <f>SUM(C36:C38)</f>
        <v>1559122</v>
      </c>
      <c r="D39" s="32">
        <f>SUM(D36:D38)</f>
        <v>1572612</v>
      </c>
      <c r="E39" s="32">
        <f t="shared" si="0"/>
        <v>-13490</v>
      </c>
    </row>
    <row r="40" spans="1:5" ht="54" customHeight="1">
      <c r="A40" s="406" t="s">
        <v>43</v>
      </c>
      <c r="B40" s="406"/>
      <c r="C40" s="406"/>
      <c r="D40" s="406"/>
      <c r="E40" s="406"/>
    </row>
    <row r="41" spans="1:5">
      <c r="A41" s="407"/>
      <c r="B41" s="408"/>
      <c r="C41" s="408"/>
      <c r="D41" s="408"/>
      <c r="E41" s="408"/>
    </row>
  </sheetData>
  <mergeCells count="6">
    <mergeCell ref="A41:E41"/>
    <mergeCell ref="A1:E1"/>
    <mergeCell ref="A2:E2"/>
    <mergeCell ref="A3:E3"/>
    <mergeCell ref="A4:E4"/>
    <mergeCell ref="A40:E40"/>
  </mergeCells>
  <phoneticPr fontId="4" type="noConversion"/>
  <printOptions horizontalCentered="1"/>
  <pageMargins left="0.47244094488188981" right="0.47244094488188981" top="0.39370078740157483" bottom="0.59055118110236227" header="0.39370078740157483" footer="0.39370078740157483"/>
  <pageSetup paperSize="9" firstPageNumber="6" orientation="portrait" blackAndWhite="1"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工作表7">
    <pageSetUpPr fitToPage="1"/>
  </sheetPr>
  <dimension ref="A1:G84"/>
  <sheetViews>
    <sheetView showZeros="0" view="pageBreakPreview" zoomScaleNormal="100" zoomScaleSheetLayoutView="100" workbookViewId="0">
      <selection sqref="A1:XFD1048576"/>
    </sheetView>
  </sheetViews>
  <sheetFormatPr defaultRowHeight="24" customHeight="1"/>
  <cols>
    <col min="1" max="2" width="10.25" style="182" customWidth="1"/>
    <col min="3" max="3" width="24.5" style="182" customWidth="1"/>
    <col min="4" max="6" width="10.25" style="182" customWidth="1"/>
    <col min="7" max="7" width="12.625" style="182" customWidth="1"/>
    <col min="8" max="16384" width="9" style="182"/>
  </cols>
  <sheetData>
    <row r="1" spans="1:7" ht="21.75" customHeight="1">
      <c r="A1" s="491" t="s">
        <v>364</v>
      </c>
      <c r="B1" s="491"/>
      <c r="C1" s="491"/>
      <c r="D1" s="491"/>
      <c r="E1" s="491"/>
      <c r="F1" s="491"/>
      <c r="G1" s="491"/>
    </row>
    <row r="2" spans="1:7" ht="21.75" customHeight="1">
      <c r="A2" s="491" t="s">
        <v>365</v>
      </c>
      <c r="B2" s="491"/>
      <c r="C2" s="491"/>
      <c r="D2" s="491"/>
      <c r="E2" s="491"/>
      <c r="F2" s="491"/>
      <c r="G2" s="491"/>
    </row>
    <row r="3" spans="1:7" ht="21.75" customHeight="1">
      <c r="A3" s="492" t="s">
        <v>482</v>
      </c>
      <c r="B3" s="492"/>
      <c r="C3" s="492"/>
      <c r="D3" s="492"/>
      <c r="E3" s="492"/>
      <c r="F3" s="492"/>
      <c r="G3" s="492"/>
    </row>
    <row r="4" spans="1:7" ht="16.5">
      <c r="A4" s="493" t="s">
        <v>483</v>
      </c>
      <c r="B4" s="493"/>
      <c r="C4" s="493"/>
      <c r="D4" s="493"/>
      <c r="E4" s="493"/>
      <c r="F4" s="493"/>
      <c r="G4" s="493"/>
    </row>
    <row r="5" spans="1:7" ht="23.25" customHeight="1">
      <c r="B5" s="321"/>
      <c r="C5" s="321"/>
      <c r="D5" s="321"/>
      <c r="E5" s="321"/>
      <c r="F5" s="321"/>
      <c r="G5" s="322" t="s">
        <v>484</v>
      </c>
    </row>
    <row r="6" spans="1:7" s="323" customFormat="1" ht="24" customHeight="1">
      <c r="A6" s="494" t="s">
        <v>485</v>
      </c>
      <c r="B6" s="494" t="s">
        <v>486</v>
      </c>
      <c r="C6" s="494" t="s">
        <v>487</v>
      </c>
      <c r="D6" s="496" t="s">
        <v>488</v>
      </c>
      <c r="E6" s="497"/>
      <c r="F6" s="497"/>
      <c r="G6" s="498"/>
    </row>
    <row r="7" spans="1:7" s="323" customFormat="1" ht="56.1" customHeight="1">
      <c r="A7" s="495"/>
      <c r="B7" s="495"/>
      <c r="C7" s="495"/>
      <c r="D7" s="324" t="s">
        <v>489</v>
      </c>
      <c r="E7" s="325" t="s">
        <v>490</v>
      </c>
      <c r="F7" s="326" t="s">
        <v>491</v>
      </c>
      <c r="G7" s="326" t="s">
        <v>492</v>
      </c>
    </row>
    <row r="8" spans="1:7" s="329" customFormat="1" ht="21" hidden="1" customHeight="1">
      <c r="A8" s="327">
        <f>SUM(A9:A14)</f>
        <v>0</v>
      </c>
      <c r="B8" s="327">
        <f>SUM(B9:B14)</f>
        <v>0</v>
      </c>
      <c r="C8" s="328" t="s">
        <v>493</v>
      </c>
      <c r="D8" s="327">
        <f t="shared" ref="D8:D51" si="0">SUM(E8:G8)</f>
        <v>0</v>
      </c>
      <c r="E8" s="327">
        <f>SUM(E9:E14)</f>
        <v>0</v>
      </c>
      <c r="F8" s="327">
        <f>SUM(F9:F14)</f>
        <v>0</v>
      </c>
      <c r="G8" s="327">
        <f>SUM(G9:G14)</f>
        <v>0</v>
      </c>
    </row>
    <row r="9" spans="1:7" ht="21" hidden="1" customHeight="1">
      <c r="A9" s="330"/>
      <c r="B9" s="330"/>
      <c r="C9" s="331" t="s">
        <v>494</v>
      </c>
      <c r="D9" s="330">
        <f t="shared" si="0"/>
        <v>0</v>
      </c>
      <c r="E9" s="330"/>
      <c r="F9" s="330"/>
      <c r="G9" s="330"/>
    </row>
    <row r="10" spans="1:7" ht="21" hidden="1" customHeight="1">
      <c r="A10" s="330"/>
      <c r="B10" s="330"/>
      <c r="C10" s="331" t="s">
        <v>495</v>
      </c>
      <c r="D10" s="330">
        <f t="shared" si="0"/>
        <v>0</v>
      </c>
      <c r="E10" s="330"/>
      <c r="F10" s="330"/>
      <c r="G10" s="330"/>
    </row>
    <row r="11" spans="1:7" ht="21" hidden="1" customHeight="1">
      <c r="A11" s="330"/>
      <c r="B11" s="330"/>
      <c r="C11" s="331" t="s">
        <v>496</v>
      </c>
      <c r="D11" s="330">
        <f t="shared" si="0"/>
        <v>0</v>
      </c>
      <c r="E11" s="330"/>
      <c r="F11" s="330"/>
      <c r="G11" s="330"/>
    </row>
    <row r="12" spans="1:7" ht="21" hidden="1" customHeight="1">
      <c r="A12" s="330"/>
      <c r="B12" s="330"/>
      <c r="C12" s="331" t="s">
        <v>497</v>
      </c>
      <c r="D12" s="330">
        <f t="shared" si="0"/>
        <v>0</v>
      </c>
      <c r="E12" s="330"/>
      <c r="F12" s="330"/>
      <c r="G12" s="330"/>
    </row>
    <row r="13" spans="1:7" ht="21" hidden="1" customHeight="1">
      <c r="A13" s="330"/>
      <c r="B13" s="330"/>
      <c r="C13" s="331" t="s">
        <v>498</v>
      </c>
      <c r="D13" s="330">
        <f t="shared" si="0"/>
        <v>0</v>
      </c>
      <c r="E13" s="330"/>
      <c r="F13" s="330"/>
      <c r="G13" s="330"/>
    </row>
    <row r="14" spans="1:7" ht="21" hidden="1" customHeight="1">
      <c r="A14" s="330"/>
      <c r="B14" s="330"/>
      <c r="C14" s="331" t="s">
        <v>499</v>
      </c>
      <c r="D14" s="330">
        <f t="shared" si="0"/>
        <v>0</v>
      </c>
      <c r="E14" s="330"/>
      <c r="F14" s="330"/>
      <c r="G14" s="330"/>
    </row>
    <row r="15" spans="1:7" s="329" customFormat="1" ht="21" customHeight="1">
      <c r="A15" s="332">
        <f>SUM(A17:A25)+1</f>
        <v>1361695</v>
      </c>
      <c r="B15" s="332">
        <f>SUM(B17:B25)</f>
        <v>1225779</v>
      </c>
      <c r="C15" s="333" t="s">
        <v>500</v>
      </c>
      <c r="D15" s="332">
        <f t="shared" si="0"/>
        <v>1260784</v>
      </c>
      <c r="E15" s="332">
        <f>SUM(E17:E25)</f>
        <v>1260784</v>
      </c>
      <c r="F15" s="332">
        <f>SUM(F17:F25)</f>
        <v>0</v>
      </c>
      <c r="G15" s="332">
        <f>SUM(G17:G25)</f>
        <v>0</v>
      </c>
    </row>
    <row r="16" spans="1:7" s="329" customFormat="1" ht="21" hidden="1" customHeight="1">
      <c r="A16" s="332"/>
      <c r="B16" s="332"/>
      <c r="C16" s="331" t="s">
        <v>501</v>
      </c>
      <c r="D16" s="332"/>
      <c r="E16" s="332"/>
      <c r="F16" s="332"/>
      <c r="G16" s="332"/>
    </row>
    <row r="17" spans="1:7" ht="21" customHeight="1">
      <c r="A17" s="330">
        <v>2703</v>
      </c>
      <c r="B17" s="330">
        <v>2750</v>
      </c>
      <c r="C17" s="331" t="s">
        <v>502</v>
      </c>
      <c r="D17" s="330">
        <f t="shared" si="0"/>
        <v>2750</v>
      </c>
      <c r="E17" s="330">
        <v>2750</v>
      </c>
      <c r="F17" s="330">
        <v>0</v>
      </c>
      <c r="G17" s="330">
        <v>0</v>
      </c>
    </row>
    <row r="18" spans="1:7" ht="21" customHeight="1">
      <c r="A18" s="330">
        <v>3210</v>
      </c>
      <c r="B18" s="330">
        <v>3680</v>
      </c>
      <c r="C18" s="331" t="s">
        <v>503</v>
      </c>
      <c r="D18" s="330">
        <f t="shared" si="0"/>
        <v>5482</v>
      </c>
      <c r="E18" s="330">
        <v>5482</v>
      </c>
      <c r="F18" s="330">
        <v>0</v>
      </c>
      <c r="G18" s="330">
        <v>0</v>
      </c>
    </row>
    <row r="19" spans="1:7" ht="21" customHeight="1">
      <c r="A19" s="330">
        <v>59</v>
      </c>
      <c r="B19" s="330">
        <v>160</v>
      </c>
      <c r="C19" s="331" t="s">
        <v>504</v>
      </c>
      <c r="D19" s="330">
        <f t="shared" si="0"/>
        <v>100</v>
      </c>
      <c r="E19" s="330">
        <f>171-71</f>
        <v>100</v>
      </c>
      <c r="F19" s="330">
        <v>0</v>
      </c>
      <c r="G19" s="330">
        <v>0</v>
      </c>
    </row>
    <row r="20" spans="1:7" ht="21" customHeight="1">
      <c r="A20" s="330">
        <v>54</v>
      </c>
      <c r="B20" s="330">
        <v>50</v>
      </c>
      <c r="C20" s="331" t="s">
        <v>505</v>
      </c>
      <c r="D20" s="330">
        <f t="shared" si="0"/>
        <v>50</v>
      </c>
      <c r="E20" s="330">
        <v>50</v>
      </c>
      <c r="F20" s="330">
        <v>0</v>
      </c>
      <c r="G20" s="330">
        <v>0</v>
      </c>
    </row>
    <row r="21" spans="1:7" ht="21" hidden="1" customHeight="1">
      <c r="A21" s="330"/>
      <c r="B21" s="330"/>
      <c r="C21" s="331" t="s">
        <v>506</v>
      </c>
      <c r="D21" s="330">
        <f t="shared" si="0"/>
        <v>0</v>
      </c>
      <c r="E21" s="330"/>
      <c r="F21" s="330">
        <v>0</v>
      </c>
      <c r="G21" s="330">
        <v>0</v>
      </c>
    </row>
    <row r="22" spans="1:7" ht="21" customHeight="1">
      <c r="A22" s="330">
        <v>432</v>
      </c>
      <c r="B22" s="330">
        <v>696</v>
      </c>
      <c r="C22" s="334" t="s">
        <v>507</v>
      </c>
      <c r="D22" s="330">
        <f t="shared" si="0"/>
        <v>600</v>
      </c>
      <c r="E22" s="330">
        <v>600</v>
      </c>
      <c r="F22" s="330">
        <v>0</v>
      </c>
      <c r="G22" s="330">
        <v>0</v>
      </c>
    </row>
    <row r="23" spans="1:7" ht="21" customHeight="1">
      <c r="A23" s="330">
        <v>1321969</v>
      </c>
      <c r="B23" s="330">
        <v>1169535</v>
      </c>
      <c r="C23" s="331" t="s">
        <v>508</v>
      </c>
      <c r="D23" s="330">
        <f t="shared" si="0"/>
        <v>1207308</v>
      </c>
      <c r="E23" s="330">
        <f>1207508-200</f>
        <v>1207308</v>
      </c>
      <c r="F23" s="330">
        <v>0</v>
      </c>
      <c r="G23" s="330">
        <v>0</v>
      </c>
    </row>
    <row r="24" spans="1:7" ht="21" customHeight="1">
      <c r="A24" s="330">
        <v>13735</v>
      </c>
      <c r="B24" s="330">
        <v>23299</v>
      </c>
      <c r="C24" s="331" t="s">
        <v>509</v>
      </c>
      <c r="D24" s="330">
        <f t="shared" si="0"/>
        <v>18704</v>
      </c>
      <c r="E24" s="330">
        <v>18704</v>
      </c>
      <c r="F24" s="330">
        <v>0</v>
      </c>
      <c r="G24" s="330">
        <v>0</v>
      </c>
    </row>
    <row r="25" spans="1:7" ht="21" customHeight="1">
      <c r="A25" s="330">
        <v>19532</v>
      </c>
      <c r="B25" s="330">
        <v>25609</v>
      </c>
      <c r="C25" s="331" t="s">
        <v>510</v>
      </c>
      <c r="D25" s="330">
        <f t="shared" si="0"/>
        <v>25790</v>
      </c>
      <c r="E25" s="330">
        <v>25790</v>
      </c>
      <c r="F25" s="330">
        <v>0</v>
      </c>
      <c r="G25" s="330">
        <v>0</v>
      </c>
    </row>
    <row r="26" spans="1:7" s="329" customFormat="1" ht="21" customHeight="1">
      <c r="A26" s="332">
        <f>SUM(A27:A28)</f>
        <v>1038</v>
      </c>
      <c r="B26" s="332">
        <f>SUM(B27:B28)</f>
        <v>1000</v>
      </c>
      <c r="C26" s="333" t="s">
        <v>511</v>
      </c>
      <c r="D26" s="332">
        <f t="shared" si="0"/>
        <v>1006</v>
      </c>
      <c r="E26" s="332">
        <f>SUM(E27:E28)</f>
        <v>1006</v>
      </c>
      <c r="F26" s="332">
        <f>SUM(F27:F28)</f>
        <v>0</v>
      </c>
      <c r="G26" s="332">
        <f>SUM(G27:G28)</f>
        <v>0</v>
      </c>
    </row>
    <row r="27" spans="1:7" ht="21" hidden="1" customHeight="1">
      <c r="A27" s="330"/>
      <c r="B27" s="330"/>
      <c r="C27" s="331" t="s">
        <v>512</v>
      </c>
      <c r="D27" s="330">
        <f t="shared" si="0"/>
        <v>0</v>
      </c>
      <c r="E27" s="330"/>
      <c r="F27" s="330"/>
      <c r="G27" s="330"/>
    </row>
    <row r="28" spans="1:7" ht="21" customHeight="1">
      <c r="A28" s="330">
        <v>1038</v>
      </c>
      <c r="B28" s="330">
        <v>1000</v>
      </c>
      <c r="C28" s="331" t="s">
        <v>513</v>
      </c>
      <c r="D28" s="330">
        <f t="shared" si="0"/>
        <v>1006</v>
      </c>
      <c r="E28" s="330">
        <v>1006</v>
      </c>
      <c r="F28" s="330">
        <v>0</v>
      </c>
      <c r="G28" s="330">
        <v>0</v>
      </c>
    </row>
    <row r="29" spans="1:7" s="329" customFormat="1" ht="36" customHeight="1">
      <c r="A29" s="332">
        <f>SUM(A30:A34)</f>
        <v>240</v>
      </c>
      <c r="B29" s="332">
        <f>SUM(B30:B34)</f>
        <v>265</v>
      </c>
      <c r="C29" s="335" t="s">
        <v>514</v>
      </c>
      <c r="D29" s="332">
        <f t="shared" si="0"/>
        <v>240</v>
      </c>
      <c r="E29" s="332">
        <f>SUM(E30:E34)</f>
        <v>240</v>
      </c>
      <c r="F29" s="332">
        <f>SUM(F30:F34)</f>
        <v>0</v>
      </c>
      <c r="G29" s="332">
        <f>SUM(G30:G34)</f>
        <v>0</v>
      </c>
    </row>
    <row r="30" spans="1:7" ht="21" hidden="1" customHeight="1">
      <c r="A30" s="330"/>
      <c r="B30" s="330"/>
      <c r="C30" s="336" t="s">
        <v>515</v>
      </c>
      <c r="D30" s="330"/>
      <c r="E30" s="330"/>
      <c r="F30" s="330"/>
      <c r="G30" s="330"/>
    </row>
    <row r="31" spans="1:7" ht="21" hidden="1" customHeight="1">
      <c r="A31" s="330"/>
      <c r="B31" s="330"/>
      <c r="C31" s="331" t="s">
        <v>516</v>
      </c>
      <c r="D31" s="330">
        <f>SUM(E31:G31)</f>
        <v>0</v>
      </c>
      <c r="E31" s="330"/>
      <c r="F31" s="330">
        <v>0</v>
      </c>
      <c r="G31" s="330">
        <v>0</v>
      </c>
    </row>
    <row r="32" spans="1:7" ht="21" customHeight="1">
      <c r="A32" s="330">
        <v>240</v>
      </c>
      <c r="B32" s="330">
        <v>265</v>
      </c>
      <c r="C32" s="331" t="s">
        <v>517</v>
      </c>
      <c r="D32" s="330">
        <f t="shared" si="0"/>
        <v>240</v>
      </c>
      <c r="E32" s="330">
        <v>240</v>
      </c>
      <c r="F32" s="330">
        <v>0</v>
      </c>
      <c r="G32" s="330">
        <v>0</v>
      </c>
    </row>
    <row r="33" spans="1:7" ht="21" hidden="1" customHeight="1">
      <c r="A33" s="330"/>
      <c r="B33" s="330"/>
      <c r="C33" s="331" t="s">
        <v>518</v>
      </c>
      <c r="D33" s="330"/>
      <c r="E33" s="330"/>
      <c r="F33" s="330"/>
      <c r="G33" s="330"/>
    </row>
    <row r="34" spans="1:7" ht="21" hidden="1" customHeight="1">
      <c r="A34" s="330">
        <v>0</v>
      </c>
      <c r="B34" s="330">
        <v>0</v>
      </c>
      <c r="C34" s="331" t="s">
        <v>519</v>
      </c>
      <c r="D34" s="330">
        <f t="shared" si="0"/>
        <v>0</v>
      </c>
      <c r="E34" s="330">
        <v>0</v>
      </c>
      <c r="F34" s="330">
        <v>0</v>
      </c>
      <c r="G34" s="330">
        <v>0</v>
      </c>
    </row>
    <row r="35" spans="1:7" s="329" customFormat="1" ht="53.85" hidden="1" customHeight="1">
      <c r="A35" s="332">
        <f>SUM(A36:A37)</f>
        <v>0</v>
      </c>
      <c r="B35" s="332">
        <f>SUM(B36:B37)</f>
        <v>0</v>
      </c>
      <c r="C35" s="335" t="s">
        <v>520</v>
      </c>
      <c r="D35" s="332">
        <f t="shared" si="0"/>
        <v>0</v>
      </c>
      <c r="E35" s="332">
        <f>SUM(E36:E37)</f>
        <v>0</v>
      </c>
      <c r="F35" s="332">
        <f>SUM(F36:F37)</f>
        <v>0</v>
      </c>
      <c r="G35" s="332">
        <f>SUM(G36:G37)</f>
        <v>0</v>
      </c>
    </row>
    <row r="36" spans="1:7" ht="21" hidden="1" customHeight="1">
      <c r="A36" s="330"/>
      <c r="B36" s="330">
        <v>0</v>
      </c>
      <c r="C36" s="331" t="s">
        <v>521</v>
      </c>
      <c r="D36" s="330">
        <f t="shared" si="0"/>
        <v>0</v>
      </c>
      <c r="E36" s="330"/>
      <c r="F36" s="330"/>
      <c r="G36" s="330"/>
    </row>
    <row r="37" spans="1:7" ht="21" hidden="1" customHeight="1">
      <c r="A37" s="330">
        <v>0</v>
      </c>
      <c r="B37" s="330">
        <v>0</v>
      </c>
      <c r="C37" s="331" t="s">
        <v>522</v>
      </c>
      <c r="D37" s="330">
        <f t="shared" si="0"/>
        <v>0</v>
      </c>
      <c r="E37" s="330"/>
      <c r="F37" s="330"/>
      <c r="G37" s="330"/>
    </row>
    <row r="38" spans="1:7" s="329" customFormat="1" ht="21" customHeight="1">
      <c r="A38" s="332">
        <f>SUM(A39:A42)</f>
        <v>4</v>
      </c>
      <c r="B38" s="332">
        <f>SUM(B39:B42)</f>
        <v>0</v>
      </c>
      <c r="C38" s="333" t="s">
        <v>523</v>
      </c>
      <c r="D38" s="332">
        <f t="shared" si="0"/>
        <v>0</v>
      </c>
      <c r="E38" s="332">
        <f>SUM(E39:E42)</f>
        <v>0</v>
      </c>
      <c r="F38" s="332">
        <f>SUM(F39:F42)</f>
        <v>0</v>
      </c>
      <c r="G38" s="332">
        <f>SUM(G39:G42)</f>
        <v>0</v>
      </c>
    </row>
    <row r="39" spans="1:7" ht="21" hidden="1" customHeight="1">
      <c r="A39" s="330"/>
      <c r="B39" s="330"/>
      <c r="C39" s="331" t="s">
        <v>524</v>
      </c>
      <c r="D39" s="330"/>
      <c r="E39" s="330"/>
      <c r="F39" s="330"/>
      <c r="G39" s="330"/>
    </row>
    <row r="40" spans="1:7" ht="21" hidden="1" customHeight="1">
      <c r="A40" s="330">
        <v>0</v>
      </c>
      <c r="B40" s="330">
        <v>0</v>
      </c>
      <c r="C40" s="331" t="s">
        <v>525</v>
      </c>
      <c r="D40" s="330">
        <f t="shared" si="0"/>
        <v>0</v>
      </c>
      <c r="E40" s="330"/>
      <c r="F40" s="330"/>
      <c r="G40" s="330"/>
    </row>
    <row r="41" spans="1:7" ht="21" hidden="1" customHeight="1">
      <c r="A41" s="330"/>
      <c r="B41" s="330"/>
      <c r="C41" s="331" t="s">
        <v>526</v>
      </c>
      <c r="D41" s="330"/>
      <c r="E41" s="330"/>
      <c r="F41" s="330"/>
      <c r="G41" s="330"/>
    </row>
    <row r="42" spans="1:7" ht="21" customHeight="1">
      <c r="A42" s="330">
        <v>4</v>
      </c>
      <c r="B42" s="330">
        <v>0</v>
      </c>
      <c r="C42" s="331" t="s">
        <v>527</v>
      </c>
      <c r="D42" s="330">
        <f t="shared" si="0"/>
        <v>0</v>
      </c>
      <c r="E42" s="330"/>
      <c r="F42" s="330"/>
      <c r="G42" s="330"/>
    </row>
    <row r="43" spans="1:7" s="329" customFormat="1" ht="51.95" customHeight="1">
      <c r="A43" s="332">
        <f>SUM(A44:A47)</f>
        <v>1787818</v>
      </c>
      <c r="B43" s="332">
        <f>SUM(B44:B47)</f>
        <v>1958008</v>
      </c>
      <c r="C43" s="335" t="s">
        <v>528</v>
      </c>
      <c r="D43" s="332">
        <f t="shared" si="0"/>
        <v>1977421</v>
      </c>
      <c r="E43" s="332">
        <f>SUM(E44:E47)</f>
        <v>1977421</v>
      </c>
      <c r="F43" s="332">
        <f>SUM(F44:F47)</f>
        <v>0</v>
      </c>
      <c r="G43" s="332">
        <f>SUM(G44:G47)</f>
        <v>0</v>
      </c>
    </row>
    <row r="44" spans="1:7" ht="21" customHeight="1">
      <c r="A44" s="330">
        <v>0</v>
      </c>
      <c r="B44" s="330">
        <v>15</v>
      </c>
      <c r="C44" s="331" t="s">
        <v>529</v>
      </c>
      <c r="D44" s="330">
        <f t="shared" si="0"/>
        <v>16</v>
      </c>
      <c r="E44" s="330">
        <v>16</v>
      </c>
      <c r="F44" s="330">
        <v>0</v>
      </c>
      <c r="G44" s="330">
        <v>0</v>
      </c>
    </row>
    <row r="45" spans="1:7" ht="21" customHeight="1">
      <c r="A45" s="330">
        <v>1787218</v>
      </c>
      <c r="B45" s="330">
        <f>1977393-20000</f>
        <v>1957393</v>
      </c>
      <c r="C45" s="331" t="s">
        <v>530</v>
      </c>
      <c r="D45" s="330">
        <f t="shared" si="0"/>
        <v>1976805</v>
      </c>
      <c r="E45" s="330">
        <v>1976805</v>
      </c>
      <c r="F45" s="330">
        <v>0</v>
      </c>
      <c r="G45" s="330">
        <v>0</v>
      </c>
    </row>
    <row r="46" spans="1:7" ht="21" customHeight="1">
      <c r="A46" s="330">
        <v>600</v>
      </c>
      <c r="B46" s="330">
        <v>600</v>
      </c>
      <c r="C46" s="331" t="s">
        <v>531</v>
      </c>
      <c r="D46" s="330">
        <f t="shared" si="0"/>
        <v>600</v>
      </c>
      <c r="E46" s="330">
        <v>600</v>
      </c>
      <c r="F46" s="330">
        <v>0</v>
      </c>
      <c r="G46" s="330">
        <v>0</v>
      </c>
    </row>
    <row r="47" spans="1:7" ht="33" hidden="1">
      <c r="A47" s="330">
        <v>0</v>
      </c>
      <c r="B47" s="330">
        <v>0</v>
      </c>
      <c r="C47" s="334" t="s">
        <v>532</v>
      </c>
      <c r="D47" s="330">
        <f t="shared" si="0"/>
        <v>0</v>
      </c>
      <c r="E47" s="330">
        <v>0</v>
      </c>
      <c r="F47" s="330">
        <v>0</v>
      </c>
      <c r="G47" s="330">
        <v>0</v>
      </c>
    </row>
    <row r="48" spans="1:7" s="329" customFormat="1" ht="33" hidden="1">
      <c r="A48" s="332">
        <f>SUM(A49)</f>
        <v>0</v>
      </c>
      <c r="B48" s="332">
        <f>SUM(B49)</f>
        <v>0</v>
      </c>
      <c r="C48" s="335" t="s">
        <v>533</v>
      </c>
      <c r="D48" s="332">
        <f t="shared" si="0"/>
        <v>0</v>
      </c>
      <c r="E48" s="332">
        <f>SUM(E49)</f>
        <v>0</v>
      </c>
      <c r="F48" s="332">
        <f>SUM(F49)</f>
        <v>0</v>
      </c>
      <c r="G48" s="332">
        <f>SUM(G49)</f>
        <v>0</v>
      </c>
    </row>
    <row r="49" spans="1:7" ht="21" hidden="1" customHeight="1">
      <c r="A49" s="330"/>
      <c r="B49" s="330"/>
      <c r="C49" s="331" t="s">
        <v>534</v>
      </c>
      <c r="D49" s="330">
        <f t="shared" si="0"/>
        <v>0</v>
      </c>
      <c r="E49" s="330"/>
      <c r="F49" s="330"/>
      <c r="G49" s="330"/>
    </row>
    <row r="50" spans="1:7" s="329" customFormat="1" ht="21" customHeight="1">
      <c r="A50" s="332">
        <f>SUM(A51)</f>
        <v>1363</v>
      </c>
      <c r="B50" s="332">
        <f>SUM(B51)</f>
        <v>0</v>
      </c>
      <c r="C50" s="333" t="s">
        <v>381</v>
      </c>
      <c r="D50" s="332">
        <f t="shared" si="0"/>
        <v>0</v>
      </c>
      <c r="E50" s="332">
        <f>SUM(E51)</f>
        <v>0</v>
      </c>
      <c r="F50" s="332">
        <f>SUM(F51)</f>
        <v>0</v>
      </c>
      <c r="G50" s="332">
        <f>SUM(G51)</f>
        <v>0</v>
      </c>
    </row>
    <row r="51" spans="1:7" ht="21" customHeight="1">
      <c r="A51" s="330">
        <v>1363</v>
      </c>
      <c r="B51" s="330"/>
      <c r="C51" s="331" t="s">
        <v>535</v>
      </c>
      <c r="D51" s="330">
        <f t="shared" si="0"/>
        <v>0</v>
      </c>
      <c r="E51" s="330"/>
      <c r="F51" s="330"/>
      <c r="G51" s="330"/>
    </row>
    <row r="52" spans="1:7" ht="12" customHeight="1">
      <c r="A52" s="330"/>
      <c r="B52" s="330"/>
      <c r="C52" s="337"/>
      <c r="D52" s="330"/>
      <c r="E52" s="330"/>
      <c r="F52" s="330"/>
      <c r="G52" s="330"/>
    </row>
    <row r="53" spans="1:7" s="329" customFormat="1" ht="21" customHeight="1">
      <c r="A53" s="338">
        <f>SUM(A8,A15,A26,A29,A35,A38,A43,A48,A50)-1</f>
        <v>3152157</v>
      </c>
      <c r="B53" s="338">
        <f>SUM(B8,B15,B26,B29,B35,B38,B43,B48,B50)</f>
        <v>3185052</v>
      </c>
      <c r="C53" s="339" t="s">
        <v>489</v>
      </c>
      <c r="D53" s="338">
        <f>SUM(E53:G53)</f>
        <v>3239451</v>
      </c>
      <c r="E53" s="338">
        <f>SUM(E8,E15,E26,E29,E35,E38,E43,E48,E50)</f>
        <v>3239451</v>
      </c>
      <c r="F53" s="338">
        <f>SUM(F8,F15,F26,F29,F35,F38,F43,F48,F50)</f>
        <v>0</v>
      </c>
      <c r="G53" s="338">
        <f>SUM(G8,G15,G26,G29,G35,G38,G43,G48,G50)</f>
        <v>0</v>
      </c>
    </row>
    <row r="54" spans="1:7" ht="36" customHeight="1">
      <c r="A54" s="489" t="s">
        <v>536</v>
      </c>
      <c r="B54" s="489"/>
      <c r="C54" s="489"/>
      <c r="D54" s="489"/>
      <c r="E54" s="489"/>
      <c r="F54" s="489"/>
      <c r="G54" s="489"/>
    </row>
    <row r="55" spans="1:7" ht="16.5">
      <c r="A55" s="490"/>
      <c r="B55" s="490"/>
      <c r="C55" s="490"/>
      <c r="D55" s="490"/>
      <c r="E55" s="490"/>
      <c r="F55" s="490"/>
      <c r="G55" s="490"/>
    </row>
    <row r="56" spans="1:7" ht="16.5"/>
    <row r="57" spans="1:7" ht="16.5"/>
    <row r="58" spans="1:7" ht="16.5"/>
    <row r="59" spans="1:7" ht="16.5"/>
    <row r="60" spans="1:7" ht="16.5"/>
    <row r="61" spans="1:7" ht="16.5"/>
    <row r="62" spans="1:7" ht="16.5"/>
    <row r="63" spans="1:7" ht="16.5"/>
    <row r="64" spans="1:7" ht="16.5"/>
    <row r="65" ht="16.5"/>
    <row r="66" ht="16.5"/>
    <row r="67" ht="16.5"/>
    <row r="68" ht="16.5"/>
    <row r="69" ht="16.5"/>
    <row r="70" ht="16.5"/>
    <row r="71" ht="16.5"/>
    <row r="72" ht="16.5"/>
    <row r="73" ht="16.5"/>
    <row r="74" ht="16.5"/>
    <row r="75" ht="16.5"/>
    <row r="76" ht="16.5"/>
    <row r="77" ht="16.5"/>
    <row r="78" ht="16.5"/>
    <row r="79" ht="16.5"/>
    <row r="80" ht="16.5"/>
    <row r="81" ht="16.5"/>
    <row r="82" ht="16.5"/>
    <row r="83" ht="16.5"/>
    <row r="84" ht="16.5"/>
  </sheetData>
  <mergeCells count="10">
    <mergeCell ref="A54:G54"/>
    <mergeCell ref="A55:G55"/>
    <mergeCell ref="A1:G1"/>
    <mergeCell ref="A2:G2"/>
    <mergeCell ref="A3:G3"/>
    <mergeCell ref="A4:G4"/>
    <mergeCell ref="A6:A7"/>
    <mergeCell ref="B6:B7"/>
    <mergeCell ref="C6:C7"/>
    <mergeCell ref="D6:G6"/>
  </mergeCells>
  <phoneticPr fontId="4" type="noConversion"/>
  <printOptions horizontalCentered="1"/>
  <pageMargins left="0.47244094488188981" right="0.47244094488188981" top="0.39370078740157483" bottom="0.59055118110236227" header="0.39370078740157483" footer="0.39370078740157483"/>
  <pageSetup paperSize="9" firstPageNumber="18" fitToHeight="0" orientation="portrait" blackAndWhite="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34"/>
  <sheetViews>
    <sheetView view="pageBreakPreview" zoomScaleNormal="100" zoomScaleSheetLayoutView="100" workbookViewId="0">
      <selection sqref="A1:XFD1048576"/>
    </sheetView>
  </sheetViews>
  <sheetFormatPr defaultColWidth="10.125" defaultRowHeight="16.5"/>
  <cols>
    <col min="1" max="1" width="42.625" style="319" customWidth="1"/>
    <col min="2" max="2" width="17.625" style="320" customWidth="1"/>
    <col min="3" max="3" width="12.625" style="320" customWidth="1"/>
    <col min="4" max="4" width="22.625" style="319" customWidth="1"/>
    <col min="5" max="254" width="10.125" style="319"/>
    <col min="255" max="255" width="6.625" style="319" customWidth="1"/>
    <col min="256" max="256" width="56.625" style="319" customWidth="1"/>
  </cols>
  <sheetData>
    <row r="1" spans="1:256" ht="25.5">
      <c r="A1" s="483" t="s">
        <v>456</v>
      </c>
      <c r="B1" s="483"/>
      <c r="C1" s="483"/>
      <c r="D1" s="483"/>
      <c r="E1" s="271"/>
      <c r="F1" s="271"/>
      <c r="G1" s="271"/>
      <c r="H1" s="271"/>
      <c r="I1" s="271"/>
      <c r="J1" s="271"/>
      <c r="K1" s="271"/>
      <c r="L1" s="271"/>
      <c r="M1" s="271"/>
      <c r="N1" s="271"/>
      <c r="O1" s="271"/>
      <c r="P1" s="271"/>
      <c r="Q1" s="271"/>
      <c r="R1" s="271"/>
      <c r="S1" s="271"/>
      <c r="T1" s="271"/>
      <c r="U1" s="271"/>
      <c r="V1" s="271"/>
      <c r="W1" s="271"/>
      <c r="X1" s="271"/>
      <c r="Y1" s="271"/>
      <c r="Z1" s="271"/>
      <c r="AA1" s="271"/>
      <c r="AB1" s="271"/>
      <c r="AC1" s="271"/>
      <c r="AD1" s="271"/>
      <c r="AE1" s="271"/>
      <c r="AF1" s="271"/>
      <c r="AG1" s="271"/>
      <c r="AH1" s="271"/>
      <c r="AI1" s="271"/>
      <c r="AJ1" s="271"/>
      <c r="AK1" s="271"/>
      <c r="AL1" s="271"/>
      <c r="AM1" s="271"/>
      <c r="AN1" s="271"/>
      <c r="AO1" s="271"/>
      <c r="AP1" s="271"/>
      <c r="AQ1" s="271"/>
      <c r="AR1" s="271"/>
      <c r="AS1" s="271"/>
      <c r="AT1" s="271"/>
      <c r="AU1" s="271"/>
      <c r="AV1" s="271"/>
      <c r="AW1" s="271"/>
      <c r="AX1" s="271"/>
      <c r="AY1" s="271"/>
      <c r="AZ1" s="271"/>
      <c r="BA1" s="271"/>
      <c r="BB1" s="271"/>
      <c r="BC1" s="271"/>
      <c r="BD1" s="271"/>
      <c r="BE1" s="271"/>
      <c r="BF1" s="271"/>
      <c r="BG1" s="271"/>
      <c r="BH1" s="271"/>
      <c r="BI1" s="271"/>
      <c r="BJ1" s="271"/>
      <c r="BK1" s="271"/>
      <c r="BL1" s="271"/>
      <c r="BM1" s="271"/>
      <c r="BN1" s="271"/>
      <c r="BO1" s="271"/>
      <c r="BP1" s="271"/>
      <c r="BQ1" s="271"/>
      <c r="BR1" s="271"/>
      <c r="BS1" s="271"/>
      <c r="BT1" s="271"/>
      <c r="BU1" s="271"/>
      <c r="BV1" s="271"/>
      <c r="BW1" s="271"/>
      <c r="BX1" s="271"/>
      <c r="BY1" s="271"/>
      <c r="BZ1" s="271"/>
      <c r="CA1" s="271"/>
      <c r="CB1" s="271"/>
      <c r="CC1" s="271"/>
      <c r="CD1" s="271"/>
      <c r="CE1" s="271"/>
      <c r="CF1" s="271"/>
      <c r="CG1" s="271"/>
      <c r="CH1" s="271"/>
      <c r="CI1" s="271"/>
      <c r="CJ1" s="271"/>
      <c r="CK1" s="271"/>
      <c r="CL1" s="271"/>
      <c r="CM1" s="271"/>
      <c r="CN1" s="271"/>
      <c r="CO1" s="271"/>
      <c r="CP1" s="271"/>
      <c r="CQ1" s="271"/>
      <c r="CR1" s="271"/>
      <c r="CS1" s="271"/>
      <c r="CT1" s="271"/>
      <c r="CU1" s="271"/>
      <c r="CV1" s="271"/>
      <c r="CW1" s="271"/>
      <c r="CX1" s="271"/>
      <c r="CY1" s="271"/>
      <c r="CZ1" s="271"/>
      <c r="DA1" s="271"/>
      <c r="DB1" s="271"/>
      <c r="DC1" s="271"/>
      <c r="DD1" s="271"/>
      <c r="DE1" s="271"/>
      <c r="DF1" s="271"/>
      <c r="DG1" s="271"/>
      <c r="DH1" s="271"/>
      <c r="DI1" s="271"/>
      <c r="DJ1" s="271"/>
      <c r="DK1" s="271"/>
      <c r="DL1" s="271"/>
      <c r="DM1" s="271"/>
      <c r="DN1" s="271"/>
      <c r="DO1" s="271"/>
      <c r="DP1" s="271"/>
      <c r="DQ1" s="271"/>
      <c r="DR1" s="271"/>
      <c r="DS1" s="271"/>
      <c r="DT1" s="271"/>
      <c r="DU1" s="271"/>
      <c r="DV1" s="271"/>
      <c r="DW1" s="271"/>
      <c r="DX1" s="271"/>
      <c r="DY1" s="271"/>
      <c r="DZ1" s="271"/>
      <c r="EA1" s="271"/>
      <c r="EB1" s="271"/>
      <c r="EC1" s="271"/>
      <c r="ED1" s="271"/>
      <c r="EE1" s="271"/>
      <c r="EF1" s="271"/>
      <c r="EG1" s="271"/>
      <c r="EH1" s="271"/>
      <c r="EI1" s="271"/>
      <c r="EJ1" s="271"/>
      <c r="EK1" s="271"/>
      <c r="EL1" s="271"/>
      <c r="EM1" s="271"/>
      <c r="EN1" s="271"/>
      <c r="EO1" s="271"/>
      <c r="EP1" s="271"/>
      <c r="EQ1" s="271"/>
      <c r="ER1" s="271"/>
      <c r="ES1" s="271"/>
      <c r="ET1" s="271"/>
      <c r="EU1" s="271"/>
      <c r="EV1" s="271"/>
      <c r="EW1" s="271"/>
      <c r="EX1" s="271"/>
      <c r="EY1" s="271"/>
      <c r="EZ1" s="271"/>
      <c r="FA1" s="271"/>
      <c r="FB1" s="271"/>
      <c r="FC1" s="271"/>
      <c r="FD1" s="271"/>
      <c r="FE1" s="271"/>
      <c r="FF1" s="271"/>
      <c r="FG1" s="271"/>
      <c r="FH1" s="271"/>
      <c r="FI1" s="271"/>
      <c r="FJ1" s="271"/>
      <c r="FK1" s="271"/>
      <c r="FL1" s="271"/>
      <c r="FM1" s="271"/>
      <c r="FN1" s="271"/>
      <c r="FO1" s="271"/>
      <c r="FP1" s="271"/>
      <c r="FQ1" s="271"/>
      <c r="FR1" s="271"/>
      <c r="FS1" s="271"/>
      <c r="FT1" s="271"/>
      <c r="FU1" s="271"/>
      <c r="FV1" s="271"/>
      <c r="FW1" s="271"/>
      <c r="FX1" s="271"/>
      <c r="FY1" s="271"/>
      <c r="FZ1" s="271"/>
      <c r="GA1" s="271"/>
      <c r="GB1" s="271"/>
      <c r="GC1" s="271"/>
      <c r="GD1" s="271"/>
      <c r="GE1" s="271"/>
      <c r="GF1" s="271"/>
      <c r="GG1" s="271"/>
      <c r="GH1" s="271"/>
      <c r="GI1" s="271"/>
      <c r="GJ1" s="271"/>
      <c r="GK1" s="271"/>
      <c r="GL1" s="271"/>
      <c r="GM1" s="271"/>
      <c r="GN1" s="271"/>
      <c r="GO1" s="271"/>
      <c r="GP1" s="271"/>
      <c r="GQ1" s="271"/>
      <c r="GR1" s="271"/>
      <c r="GS1" s="271"/>
      <c r="GT1" s="271"/>
      <c r="GU1" s="271"/>
      <c r="GV1" s="271"/>
      <c r="GW1" s="271"/>
      <c r="GX1" s="271"/>
      <c r="GY1" s="271"/>
      <c r="GZ1" s="271"/>
      <c r="HA1" s="271"/>
      <c r="HB1" s="271"/>
      <c r="HC1" s="271"/>
      <c r="HD1" s="271"/>
      <c r="HE1" s="271"/>
      <c r="HF1" s="271"/>
      <c r="HG1" s="271"/>
      <c r="HH1" s="271"/>
      <c r="HI1" s="271"/>
      <c r="HJ1" s="271"/>
      <c r="HK1" s="271"/>
      <c r="HL1" s="271"/>
      <c r="HM1" s="271"/>
      <c r="HN1" s="271"/>
      <c r="HO1" s="271"/>
      <c r="HP1" s="271"/>
      <c r="HQ1" s="271"/>
      <c r="HR1" s="271"/>
      <c r="HS1" s="271"/>
      <c r="HT1" s="271"/>
      <c r="HU1" s="271"/>
      <c r="HV1" s="271"/>
      <c r="HW1" s="271"/>
      <c r="HX1" s="271"/>
      <c r="HY1" s="271"/>
      <c r="HZ1" s="271"/>
      <c r="IA1" s="271"/>
      <c r="IB1" s="271"/>
      <c r="IC1" s="271"/>
      <c r="ID1" s="271"/>
      <c r="IE1" s="271"/>
      <c r="IF1" s="271"/>
      <c r="IG1" s="271"/>
      <c r="IH1" s="271"/>
      <c r="II1" s="271"/>
      <c r="IJ1" s="271"/>
      <c r="IK1" s="271"/>
      <c r="IL1" s="271"/>
      <c r="IM1" s="271"/>
      <c r="IN1" s="271"/>
      <c r="IO1" s="271"/>
      <c r="IP1" s="271"/>
      <c r="IQ1" s="271"/>
      <c r="IR1" s="271"/>
      <c r="IS1" s="271"/>
      <c r="IT1" s="271"/>
      <c r="IU1" s="271"/>
      <c r="IV1" s="271"/>
    </row>
    <row r="2" spans="1:256" ht="25.5">
      <c r="A2" s="483" t="s">
        <v>457</v>
      </c>
      <c r="B2" s="483"/>
      <c r="C2" s="483"/>
      <c r="D2" s="483"/>
      <c r="E2" s="271"/>
      <c r="F2" s="271"/>
      <c r="G2" s="271"/>
      <c r="H2" s="271"/>
      <c r="I2" s="271"/>
      <c r="J2" s="271"/>
      <c r="K2" s="271"/>
      <c r="L2" s="271"/>
      <c r="M2" s="271"/>
      <c r="N2" s="271"/>
      <c r="O2" s="271"/>
      <c r="P2" s="271"/>
      <c r="Q2" s="271"/>
      <c r="R2" s="271"/>
      <c r="S2" s="271"/>
      <c r="T2" s="271"/>
      <c r="U2" s="271"/>
      <c r="V2" s="271"/>
      <c r="W2" s="271"/>
      <c r="X2" s="271"/>
      <c r="Y2" s="271"/>
      <c r="Z2" s="271"/>
      <c r="AA2" s="271"/>
      <c r="AB2" s="271"/>
      <c r="AC2" s="271"/>
      <c r="AD2" s="271"/>
      <c r="AE2" s="271"/>
      <c r="AF2" s="271"/>
      <c r="AG2" s="271"/>
      <c r="AH2" s="271"/>
      <c r="AI2" s="271"/>
      <c r="AJ2" s="271"/>
      <c r="AK2" s="271"/>
      <c r="AL2" s="271"/>
      <c r="AM2" s="271"/>
      <c r="AN2" s="271"/>
      <c r="AO2" s="271"/>
      <c r="AP2" s="271"/>
      <c r="AQ2" s="271"/>
      <c r="AR2" s="271"/>
      <c r="AS2" s="271"/>
      <c r="AT2" s="271"/>
      <c r="AU2" s="271"/>
      <c r="AV2" s="271"/>
      <c r="AW2" s="271"/>
      <c r="AX2" s="271"/>
      <c r="AY2" s="271"/>
      <c r="AZ2" s="271"/>
      <c r="BA2" s="271"/>
      <c r="BB2" s="271"/>
      <c r="BC2" s="271"/>
      <c r="BD2" s="271"/>
      <c r="BE2" s="271"/>
      <c r="BF2" s="271"/>
      <c r="BG2" s="271"/>
      <c r="BH2" s="271"/>
      <c r="BI2" s="271"/>
      <c r="BJ2" s="271"/>
      <c r="BK2" s="271"/>
      <c r="BL2" s="271"/>
      <c r="BM2" s="271"/>
      <c r="BN2" s="271"/>
      <c r="BO2" s="271"/>
      <c r="BP2" s="271"/>
      <c r="BQ2" s="271"/>
      <c r="BR2" s="271"/>
      <c r="BS2" s="271"/>
      <c r="BT2" s="271"/>
      <c r="BU2" s="271"/>
      <c r="BV2" s="271"/>
      <c r="BW2" s="271"/>
      <c r="BX2" s="271"/>
      <c r="BY2" s="271"/>
      <c r="BZ2" s="271"/>
      <c r="CA2" s="271"/>
      <c r="CB2" s="271"/>
      <c r="CC2" s="271"/>
      <c r="CD2" s="271"/>
      <c r="CE2" s="271"/>
      <c r="CF2" s="271"/>
      <c r="CG2" s="271"/>
      <c r="CH2" s="271"/>
      <c r="CI2" s="271"/>
      <c r="CJ2" s="271"/>
      <c r="CK2" s="271"/>
      <c r="CL2" s="271"/>
      <c r="CM2" s="271"/>
      <c r="CN2" s="271"/>
      <c r="CO2" s="271"/>
      <c r="CP2" s="271"/>
      <c r="CQ2" s="271"/>
      <c r="CR2" s="271"/>
      <c r="CS2" s="271"/>
      <c r="CT2" s="271"/>
      <c r="CU2" s="271"/>
      <c r="CV2" s="271"/>
      <c r="CW2" s="271"/>
      <c r="CX2" s="271"/>
      <c r="CY2" s="271"/>
      <c r="CZ2" s="271"/>
      <c r="DA2" s="271"/>
      <c r="DB2" s="271"/>
      <c r="DC2" s="271"/>
      <c r="DD2" s="271"/>
      <c r="DE2" s="271"/>
      <c r="DF2" s="271"/>
      <c r="DG2" s="271"/>
      <c r="DH2" s="271"/>
      <c r="DI2" s="271"/>
      <c r="DJ2" s="271"/>
      <c r="DK2" s="271"/>
      <c r="DL2" s="271"/>
      <c r="DM2" s="271"/>
      <c r="DN2" s="271"/>
      <c r="DO2" s="271"/>
      <c r="DP2" s="271"/>
      <c r="DQ2" s="271"/>
      <c r="DR2" s="271"/>
      <c r="DS2" s="271"/>
      <c r="DT2" s="271"/>
      <c r="DU2" s="271"/>
      <c r="DV2" s="271"/>
      <c r="DW2" s="271"/>
      <c r="DX2" s="271"/>
      <c r="DY2" s="271"/>
      <c r="DZ2" s="271"/>
      <c r="EA2" s="271"/>
      <c r="EB2" s="271"/>
      <c r="EC2" s="271"/>
      <c r="ED2" s="271"/>
      <c r="EE2" s="271"/>
      <c r="EF2" s="271"/>
      <c r="EG2" s="271"/>
      <c r="EH2" s="271"/>
      <c r="EI2" s="271"/>
      <c r="EJ2" s="271"/>
      <c r="EK2" s="271"/>
      <c r="EL2" s="271"/>
      <c r="EM2" s="271"/>
      <c r="EN2" s="271"/>
      <c r="EO2" s="271"/>
      <c r="EP2" s="271"/>
      <c r="EQ2" s="271"/>
      <c r="ER2" s="271"/>
      <c r="ES2" s="271"/>
      <c r="ET2" s="271"/>
      <c r="EU2" s="271"/>
      <c r="EV2" s="271"/>
      <c r="EW2" s="271"/>
      <c r="EX2" s="271"/>
      <c r="EY2" s="271"/>
      <c r="EZ2" s="271"/>
      <c r="FA2" s="271"/>
      <c r="FB2" s="271"/>
      <c r="FC2" s="271"/>
      <c r="FD2" s="271"/>
      <c r="FE2" s="271"/>
      <c r="FF2" s="271"/>
      <c r="FG2" s="271"/>
      <c r="FH2" s="271"/>
      <c r="FI2" s="271"/>
      <c r="FJ2" s="271"/>
      <c r="FK2" s="271"/>
      <c r="FL2" s="271"/>
      <c r="FM2" s="271"/>
      <c r="FN2" s="271"/>
      <c r="FO2" s="271"/>
      <c r="FP2" s="271"/>
      <c r="FQ2" s="271"/>
      <c r="FR2" s="271"/>
      <c r="FS2" s="271"/>
      <c r="FT2" s="271"/>
      <c r="FU2" s="271"/>
      <c r="FV2" s="271"/>
      <c r="FW2" s="271"/>
      <c r="FX2" s="271"/>
      <c r="FY2" s="271"/>
      <c r="FZ2" s="271"/>
      <c r="GA2" s="271"/>
      <c r="GB2" s="271"/>
      <c r="GC2" s="271"/>
      <c r="GD2" s="271"/>
      <c r="GE2" s="271"/>
      <c r="GF2" s="271"/>
      <c r="GG2" s="271"/>
      <c r="GH2" s="271"/>
      <c r="GI2" s="271"/>
      <c r="GJ2" s="271"/>
      <c r="GK2" s="271"/>
      <c r="GL2" s="271"/>
      <c r="GM2" s="271"/>
      <c r="GN2" s="271"/>
      <c r="GO2" s="271"/>
      <c r="GP2" s="271"/>
      <c r="GQ2" s="271"/>
      <c r="GR2" s="271"/>
      <c r="GS2" s="271"/>
      <c r="GT2" s="271"/>
      <c r="GU2" s="271"/>
      <c r="GV2" s="271"/>
      <c r="GW2" s="271"/>
      <c r="GX2" s="271"/>
      <c r="GY2" s="271"/>
      <c r="GZ2" s="271"/>
      <c r="HA2" s="271"/>
      <c r="HB2" s="271"/>
      <c r="HC2" s="271"/>
      <c r="HD2" s="271"/>
      <c r="HE2" s="271"/>
      <c r="HF2" s="271"/>
      <c r="HG2" s="271"/>
      <c r="HH2" s="271"/>
      <c r="HI2" s="271"/>
      <c r="HJ2" s="271"/>
      <c r="HK2" s="271"/>
      <c r="HL2" s="271"/>
      <c r="HM2" s="271"/>
      <c r="HN2" s="271"/>
      <c r="HO2" s="271"/>
      <c r="HP2" s="271"/>
      <c r="HQ2" s="271"/>
      <c r="HR2" s="271"/>
      <c r="HS2" s="271"/>
      <c r="HT2" s="271"/>
      <c r="HU2" s="271"/>
      <c r="HV2" s="271"/>
      <c r="HW2" s="271"/>
      <c r="HX2" s="271"/>
      <c r="HY2" s="271"/>
      <c r="HZ2" s="271"/>
      <c r="IA2" s="271"/>
      <c r="IB2" s="271"/>
      <c r="IC2" s="271"/>
      <c r="ID2" s="271"/>
      <c r="IE2" s="271"/>
      <c r="IF2" s="271"/>
      <c r="IG2" s="271"/>
      <c r="IH2" s="271"/>
      <c r="II2" s="271"/>
      <c r="IJ2" s="271"/>
      <c r="IK2" s="271"/>
      <c r="IL2" s="271"/>
      <c r="IM2" s="271"/>
      <c r="IN2" s="271"/>
      <c r="IO2" s="271"/>
      <c r="IP2" s="271"/>
      <c r="IQ2" s="271"/>
      <c r="IR2" s="271"/>
      <c r="IS2" s="271"/>
      <c r="IT2" s="271"/>
      <c r="IU2" s="271"/>
      <c r="IV2" s="271"/>
    </row>
    <row r="3" spans="1:256" ht="25.5">
      <c r="A3" s="500" t="s">
        <v>481</v>
      </c>
      <c r="B3" s="500"/>
      <c r="C3" s="500"/>
      <c r="D3" s="500"/>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c r="AL3" s="271"/>
      <c r="AM3" s="271"/>
      <c r="AN3" s="271"/>
      <c r="AO3" s="271"/>
      <c r="AP3" s="271"/>
      <c r="AQ3" s="271"/>
      <c r="AR3" s="271"/>
      <c r="AS3" s="271"/>
      <c r="AT3" s="271"/>
      <c r="AU3" s="271"/>
      <c r="AV3" s="271"/>
      <c r="AW3" s="271"/>
      <c r="AX3" s="271"/>
      <c r="AY3" s="271"/>
      <c r="AZ3" s="271"/>
      <c r="BA3" s="271"/>
      <c r="BB3" s="271"/>
      <c r="BC3" s="271"/>
      <c r="BD3" s="271"/>
      <c r="BE3" s="271"/>
      <c r="BF3" s="271"/>
      <c r="BG3" s="271"/>
      <c r="BH3" s="271"/>
      <c r="BI3" s="271"/>
      <c r="BJ3" s="271"/>
      <c r="BK3" s="271"/>
      <c r="BL3" s="271"/>
      <c r="BM3" s="271"/>
      <c r="BN3" s="271"/>
      <c r="BO3" s="271"/>
      <c r="BP3" s="271"/>
      <c r="BQ3" s="271"/>
      <c r="BR3" s="271"/>
      <c r="BS3" s="271"/>
      <c r="BT3" s="271"/>
      <c r="BU3" s="271"/>
      <c r="BV3" s="271"/>
      <c r="BW3" s="271"/>
      <c r="BX3" s="271"/>
      <c r="BY3" s="271"/>
      <c r="BZ3" s="271"/>
      <c r="CA3" s="271"/>
      <c r="CB3" s="271"/>
      <c r="CC3" s="271"/>
      <c r="CD3" s="271"/>
      <c r="CE3" s="271"/>
      <c r="CF3" s="271"/>
      <c r="CG3" s="271"/>
      <c r="CH3" s="271"/>
      <c r="CI3" s="271"/>
      <c r="CJ3" s="271"/>
      <c r="CK3" s="271"/>
      <c r="CL3" s="271"/>
      <c r="CM3" s="271"/>
      <c r="CN3" s="271"/>
      <c r="CO3" s="271"/>
      <c r="CP3" s="271"/>
      <c r="CQ3" s="271"/>
      <c r="CR3" s="271"/>
      <c r="CS3" s="271"/>
      <c r="CT3" s="271"/>
      <c r="CU3" s="271"/>
      <c r="CV3" s="271"/>
      <c r="CW3" s="271"/>
      <c r="CX3" s="271"/>
      <c r="CY3" s="271"/>
      <c r="CZ3" s="271"/>
      <c r="DA3" s="271"/>
      <c r="DB3" s="271"/>
      <c r="DC3" s="271"/>
      <c r="DD3" s="271"/>
      <c r="DE3" s="271"/>
      <c r="DF3" s="271"/>
      <c r="DG3" s="271"/>
      <c r="DH3" s="271"/>
      <c r="DI3" s="271"/>
      <c r="DJ3" s="271"/>
      <c r="DK3" s="271"/>
      <c r="DL3" s="271"/>
      <c r="DM3" s="271"/>
      <c r="DN3" s="271"/>
      <c r="DO3" s="271"/>
      <c r="DP3" s="271"/>
      <c r="DQ3" s="271"/>
      <c r="DR3" s="271"/>
      <c r="DS3" s="271"/>
      <c r="DT3" s="271"/>
      <c r="DU3" s="271"/>
      <c r="DV3" s="271"/>
      <c r="DW3" s="271"/>
      <c r="DX3" s="271"/>
      <c r="DY3" s="271"/>
      <c r="DZ3" s="271"/>
      <c r="EA3" s="271"/>
      <c r="EB3" s="271"/>
      <c r="EC3" s="271"/>
      <c r="ED3" s="271"/>
      <c r="EE3" s="271"/>
      <c r="EF3" s="271"/>
      <c r="EG3" s="271"/>
      <c r="EH3" s="271"/>
      <c r="EI3" s="271"/>
      <c r="EJ3" s="271"/>
      <c r="EK3" s="271"/>
      <c r="EL3" s="271"/>
      <c r="EM3" s="271"/>
      <c r="EN3" s="271"/>
      <c r="EO3" s="271"/>
      <c r="EP3" s="271"/>
      <c r="EQ3" s="271"/>
      <c r="ER3" s="271"/>
      <c r="ES3" s="271"/>
      <c r="ET3" s="271"/>
      <c r="EU3" s="271"/>
      <c r="EV3" s="271"/>
      <c r="EW3" s="271"/>
      <c r="EX3" s="271"/>
      <c r="EY3" s="271"/>
      <c r="EZ3" s="271"/>
      <c r="FA3" s="271"/>
      <c r="FB3" s="271"/>
      <c r="FC3" s="271"/>
      <c r="FD3" s="271"/>
      <c r="FE3" s="271"/>
      <c r="FF3" s="271"/>
      <c r="FG3" s="271"/>
      <c r="FH3" s="271"/>
      <c r="FI3" s="271"/>
      <c r="FJ3" s="271"/>
      <c r="FK3" s="271"/>
      <c r="FL3" s="271"/>
      <c r="FM3" s="271"/>
      <c r="FN3" s="271"/>
      <c r="FO3" s="271"/>
      <c r="FP3" s="271"/>
      <c r="FQ3" s="271"/>
      <c r="FR3" s="271"/>
      <c r="FS3" s="271"/>
      <c r="FT3" s="271"/>
      <c r="FU3" s="271"/>
      <c r="FV3" s="271"/>
      <c r="FW3" s="271"/>
      <c r="FX3" s="271"/>
      <c r="FY3" s="271"/>
      <c r="FZ3" s="271"/>
      <c r="GA3" s="271"/>
      <c r="GB3" s="271"/>
      <c r="GC3" s="271"/>
      <c r="GD3" s="271"/>
      <c r="GE3" s="271"/>
      <c r="GF3" s="271"/>
      <c r="GG3" s="271"/>
      <c r="GH3" s="271"/>
      <c r="GI3" s="271"/>
      <c r="GJ3" s="271"/>
      <c r="GK3" s="271"/>
      <c r="GL3" s="271"/>
      <c r="GM3" s="271"/>
      <c r="GN3" s="271"/>
      <c r="GO3" s="271"/>
      <c r="GP3" s="271"/>
      <c r="GQ3" s="271"/>
      <c r="GR3" s="271"/>
      <c r="GS3" s="271"/>
      <c r="GT3" s="271"/>
      <c r="GU3" s="271"/>
      <c r="GV3" s="271"/>
      <c r="GW3" s="271"/>
      <c r="GX3" s="271"/>
      <c r="GY3" s="271"/>
      <c r="GZ3" s="271"/>
      <c r="HA3" s="271"/>
      <c r="HB3" s="271"/>
      <c r="HC3" s="271"/>
      <c r="HD3" s="271"/>
      <c r="HE3" s="271"/>
      <c r="HF3" s="271"/>
      <c r="HG3" s="271"/>
      <c r="HH3" s="271"/>
      <c r="HI3" s="271"/>
      <c r="HJ3" s="271"/>
      <c r="HK3" s="271"/>
      <c r="HL3" s="271"/>
      <c r="HM3" s="271"/>
      <c r="HN3" s="271"/>
      <c r="HO3" s="271"/>
      <c r="HP3" s="271"/>
      <c r="HQ3" s="271"/>
      <c r="HR3" s="271"/>
      <c r="HS3" s="271"/>
      <c r="HT3" s="271"/>
      <c r="HU3" s="271"/>
      <c r="HV3" s="271"/>
      <c r="HW3" s="271"/>
      <c r="HX3" s="271"/>
      <c r="HY3" s="271"/>
      <c r="HZ3" s="271"/>
      <c r="IA3" s="271"/>
      <c r="IB3" s="271"/>
      <c r="IC3" s="271"/>
      <c r="ID3" s="271"/>
      <c r="IE3" s="271"/>
      <c r="IF3" s="271"/>
      <c r="IG3" s="271"/>
      <c r="IH3" s="271"/>
      <c r="II3" s="271"/>
      <c r="IJ3" s="271"/>
      <c r="IK3" s="271"/>
      <c r="IL3" s="271"/>
      <c r="IM3" s="271"/>
      <c r="IN3" s="271"/>
      <c r="IO3" s="271"/>
      <c r="IP3" s="271"/>
      <c r="IQ3" s="271"/>
      <c r="IR3" s="271"/>
      <c r="IS3" s="271"/>
      <c r="IT3" s="271"/>
      <c r="IU3" s="271"/>
      <c r="IV3" s="271"/>
    </row>
    <row r="4" spans="1:256">
      <c r="A4" s="501" t="s">
        <v>458</v>
      </c>
      <c r="B4" s="501"/>
      <c r="C4" s="501"/>
      <c r="D4" s="501"/>
      <c r="E4" s="271"/>
      <c r="F4" s="271" t="s">
        <v>459</v>
      </c>
      <c r="G4" s="271"/>
      <c r="H4" s="271"/>
      <c r="I4" s="271"/>
      <c r="J4" s="271"/>
      <c r="K4" s="271"/>
      <c r="L4" s="271"/>
      <c r="M4" s="271"/>
      <c r="N4" s="271"/>
      <c r="O4" s="271"/>
      <c r="P4" s="271"/>
      <c r="Q4" s="271"/>
      <c r="R4" s="271"/>
      <c r="S4" s="271"/>
      <c r="T4" s="271"/>
      <c r="U4" s="271"/>
      <c r="V4" s="271"/>
      <c r="W4" s="271"/>
      <c r="X4" s="271"/>
      <c r="Y4" s="271"/>
      <c r="Z4" s="271"/>
      <c r="AA4" s="271"/>
      <c r="AB4" s="271"/>
      <c r="AC4" s="271"/>
      <c r="AD4" s="271"/>
      <c r="AE4" s="271"/>
      <c r="AF4" s="271"/>
      <c r="AG4" s="271"/>
      <c r="AH4" s="271"/>
      <c r="AI4" s="271"/>
      <c r="AJ4" s="271"/>
      <c r="AK4" s="271"/>
      <c r="AL4" s="271"/>
      <c r="AM4" s="271"/>
      <c r="AN4" s="271"/>
      <c r="AO4" s="271"/>
      <c r="AP4" s="271"/>
      <c r="AQ4" s="271"/>
      <c r="AR4" s="271"/>
      <c r="AS4" s="271"/>
      <c r="AT4" s="271"/>
      <c r="AU4" s="271"/>
      <c r="AV4" s="271"/>
      <c r="AW4" s="271"/>
      <c r="AX4" s="271"/>
      <c r="AY4" s="271"/>
      <c r="AZ4" s="271"/>
      <c r="BA4" s="271"/>
      <c r="BB4" s="271"/>
      <c r="BC4" s="271"/>
      <c r="BD4" s="271"/>
      <c r="BE4" s="271"/>
      <c r="BF4" s="271"/>
      <c r="BG4" s="271"/>
      <c r="BH4" s="271"/>
      <c r="BI4" s="271"/>
      <c r="BJ4" s="271"/>
      <c r="BK4" s="271"/>
      <c r="BL4" s="271"/>
      <c r="BM4" s="271"/>
      <c r="BN4" s="271"/>
      <c r="BO4" s="271"/>
      <c r="BP4" s="271"/>
      <c r="BQ4" s="271"/>
      <c r="BR4" s="271"/>
      <c r="BS4" s="271"/>
      <c r="BT4" s="271"/>
      <c r="BU4" s="271"/>
      <c r="BV4" s="271"/>
      <c r="BW4" s="271"/>
      <c r="BX4" s="271"/>
      <c r="BY4" s="271"/>
      <c r="BZ4" s="271"/>
      <c r="CA4" s="271"/>
      <c r="CB4" s="271"/>
      <c r="CC4" s="271"/>
      <c r="CD4" s="271"/>
      <c r="CE4" s="271"/>
      <c r="CF4" s="271"/>
      <c r="CG4" s="271"/>
      <c r="CH4" s="271"/>
      <c r="CI4" s="271"/>
      <c r="CJ4" s="271"/>
      <c r="CK4" s="271"/>
      <c r="CL4" s="271"/>
      <c r="CM4" s="271"/>
      <c r="CN4" s="271"/>
      <c r="CO4" s="271"/>
      <c r="CP4" s="271"/>
      <c r="CQ4" s="271"/>
      <c r="CR4" s="271"/>
      <c r="CS4" s="271"/>
      <c r="CT4" s="271"/>
      <c r="CU4" s="271"/>
      <c r="CV4" s="271"/>
      <c r="CW4" s="271"/>
      <c r="CX4" s="271"/>
      <c r="CY4" s="271"/>
      <c r="CZ4" s="271"/>
      <c r="DA4" s="271"/>
      <c r="DB4" s="271"/>
      <c r="DC4" s="271"/>
      <c r="DD4" s="271"/>
      <c r="DE4" s="271"/>
      <c r="DF4" s="271"/>
      <c r="DG4" s="271"/>
      <c r="DH4" s="271"/>
      <c r="DI4" s="271"/>
      <c r="DJ4" s="271"/>
      <c r="DK4" s="271"/>
      <c r="DL4" s="271"/>
      <c r="DM4" s="271"/>
      <c r="DN4" s="271"/>
      <c r="DO4" s="271"/>
      <c r="DP4" s="271"/>
      <c r="DQ4" s="271"/>
      <c r="DR4" s="271"/>
      <c r="DS4" s="271"/>
      <c r="DT4" s="271"/>
      <c r="DU4" s="271"/>
      <c r="DV4" s="271"/>
      <c r="DW4" s="271"/>
      <c r="DX4" s="271"/>
      <c r="DY4" s="271"/>
      <c r="DZ4" s="271"/>
      <c r="EA4" s="271"/>
      <c r="EB4" s="271"/>
      <c r="EC4" s="271"/>
      <c r="ED4" s="271"/>
      <c r="EE4" s="271"/>
      <c r="EF4" s="271"/>
      <c r="EG4" s="271"/>
      <c r="EH4" s="271"/>
      <c r="EI4" s="271"/>
      <c r="EJ4" s="271"/>
      <c r="EK4" s="271"/>
      <c r="EL4" s="271"/>
      <c r="EM4" s="271"/>
      <c r="EN4" s="271"/>
      <c r="EO4" s="271"/>
      <c r="EP4" s="271"/>
      <c r="EQ4" s="271"/>
      <c r="ER4" s="271"/>
      <c r="ES4" s="271"/>
      <c r="ET4" s="271"/>
      <c r="EU4" s="271"/>
      <c r="EV4" s="271"/>
      <c r="EW4" s="271"/>
      <c r="EX4" s="271"/>
      <c r="EY4" s="271"/>
      <c r="EZ4" s="271"/>
      <c r="FA4" s="271"/>
      <c r="FB4" s="271"/>
      <c r="FC4" s="271"/>
      <c r="FD4" s="271"/>
      <c r="FE4" s="271"/>
      <c r="FF4" s="271"/>
      <c r="FG4" s="271"/>
      <c r="FH4" s="271"/>
      <c r="FI4" s="271"/>
      <c r="FJ4" s="271"/>
      <c r="FK4" s="271"/>
      <c r="FL4" s="271"/>
      <c r="FM4" s="271"/>
      <c r="FN4" s="271"/>
      <c r="FO4" s="271"/>
      <c r="FP4" s="271"/>
      <c r="FQ4" s="271"/>
      <c r="FR4" s="271"/>
      <c r="FS4" s="271"/>
      <c r="FT4" s="271"/>
      <c r="FU4" s="271"/>
      <c r="FV4" s="271"/>
      <c r="FW4" s="271"/>
      <c r="FX4" s="271"/>
      <c r="FY4" s="271"/>
      <c r="FZ4" s="271"/>
      <c r="GA4" s="271"/>
      <c r="GB4" s="271"/>
      <c r="GC4" s="271"/>
      <c r="GD4" s="271"/>
      <c r="GE4" s="271"/>
      <c r="GF4" s="271"/>
      <c r="GG4" s="271"/>
      <c r="GH4" s="271"/>
      <c r="GI4" s="271"/>
      <c r="GJ4" s="271"/>
      <c r="GK4" s="271"/>
      <c r="GL4" s="271"/>
      <c r="GM4" s="271"/>
      <c r="GN4" s="271"/>
      <c r="GO4" s="271"/>
      <c r="GP4" s="271"/>
      <c r="GQ4" s="271"/>
      <c r="GR4" s="271"/>
      <c r="GS4" s="271"/>
      <c r="GT4" s="271"/>
      <c r="GU4" s="271"/>
      <c r="GV4" s="271"/>
      <c r="GW4" s="271"/>
      <c r="GX4" s="271"/>
      <c r="GY4" s="271"/>
      <c r="GZ4" s="271"/>
      <c r="HA4" s="271"/>
      <c r="HB4" s="271"/>
      <c r="HC4" s="271"/>
      <c r="HD4" s="271"/>
      <c r="HE4" s="271"/>
      <c r="HF4" s="271"/>
      <c r="HG4" s="271"/>
      <c r="HH4" s="271"/>
      <c r="HI4" s="271"/>
      <c r="HJ4" s="271"/>
      <c r="HK4" s="271"/>
      <c r="HL4" s="271"/>
      <c r="HM4" s="271"/>
      <c r="HN4" s="271"/>
      <c r="HO4" s="271"/>
      <c r="HP4" s="271"/>
      <c r="HQ4" s="271"/>
      <c r="HR4" s="271"/>
      <c r="HS4" s="271"/>
      <c r="HT4" s="271"/>
      <c r="HU4" s="271"/>
      <c r="HV4" s="271"/>
      <c r="HW4" s="271"/>
      <c r="HX4" s="271"/>
      <c r="HY4" s="271"/>
      <c r="HZ4" s="271"/>
      <c r="IA4" s="271"/>
      <c r="IB4" s="271"/>
      <c r="IC4" s="271"/>
      <c r="ID4" s="271"/>
      <c r="IE4" s="271"/>
      <c r="IF4" s="271"/>
      <c r="IG4" s="271"/>
      <c r="IH4" s="271"/>
      <c r="II4" s="271"/>
      <c r="IJ4" s="271"/>
      <c r="IK4" s="271"/>
      <c r="IL4" s="271"/>
      <c r="IM4" s="271"/>
      <c r="IN4" s="271"/>
      <c r="IO4" s="271"/>
      <c r="IP4" s="271"/>
      <c r="IQ4" s="271"/>
      <c r="IR4" s="271"/>
      <c r="IS4" s="271"/>
      <c r="IT4" s="271"/>
      <c r="IU4" s="271"/>
      <c r="IV4" s="271"/>
    </row>
    <row r="5" spans="1:256">
      <c r="A5" s="272"/>
      <c r="B5" s="272"/>
      <c r="C5" s="272"/>
      <c r="D5" s="273" t="s">
        <v>460</v>
      </c>
      <c r="E5" s="271"/>
      <c r="F5" s="271"/>
      <c r="G5" s="271"/>
      <c r="H5" s="271"/>
      <c r="I5" s="271"/>
      <c r="J5" s="271"/>
      <c r="K5" s="271"/>
      <c r="L5" s="271"/>
      <c r="M5" s="271"/>
      <c r="N5" s="271"/>
      <c r="O5" s="271"/>
      <c r="P5" s="271"/>
      <c r="Q5" s="271"/>
      <c r="R5" s="271"/>
      <c r="S5" s="271"/>
      <c r="T5" s="271"/>
      <c r="U5" s="271"/>
      <c r="V5" s="271"/>
      <c r="W5" s="271"/>
      <c r="X5" s="271"/>
      <c r="Y5" s="271"/>
      <c r="Z5" s="271"/>
      <c r="AA5" s="271"/>
      <c r="AB5" s="271"/>
      <c r="AC5" s="271"/>
      <c r="AD5" s="271"/>
      <c r="AE5" s="271"/>
      <c r="AF5" s="271"/>
      <c r="AG5" s="271"/>
      <c r="AH5" s="271"/>
      <c r="AI5" s="271"/>
      <c r="AJ5" s="271"/>
      <c r="AK5" s="271"/>
      <c r="AL5" s="271"/>
      <c r="AM5" s="271"/>
      <c r="AN5" s="271"/>
      <c r="AO5" s="271"/>
      <c r="AP5" s="271"/>
      <c r="AQ5" s="271"/>
      <c r="AR5" s="271"/>
      <c r="AS5" s="271"/>
      <c r="AT5" s="271"/>
      <c r="AU5" s="271"/>
      <c r="AV5" s="271"/>
      <c r="AW5" s="271"/>
      <c r="AX5" s="271"/>
      <c r="AY5" s="271"/>
      <c r="AZ5" s="271"/>
      <c r="BA5" s="271"/>
      <c r="BB5" s="271"/>
      <c r="BC5" s="271"/>
      <c r="BD5" s="271"/>
      <c r="BE5" s="271"/>
      <c r="BF5" s="271"/>
      <c r="BG5" s="271"/>
      <c r="BH5" s="271"/>
      <c r="BI5" s="271"/>
      <c r="BJ5" s="271"/>
      <c r="BK5" s="271"/>
      <c r="BL5" s="271"/>
      <c r="BM5" s="271"/>
      <c r="BN5" s="271"/>
      <c r="BO5" s="271"/>
      <c r="BP5" s="271"/>
      <c r="BQ5" s="271"/>
      <c r="BR5" s="271"/>
      <c r="BS5" s="271"/>
      <c r="BT5" s="271"/>
      <c r="BU5" s="271"/>
      <c r="BV5" s="271"/>
      <c r="BW5" s="271"/>
      <c r="BX5" s="271"/>
      <c r="BY5" s="271"/>
      <c r="BZ5" s="271"/>
      <c r="CA5" s="271"/>
      <c r="CB5" s="271"/>
      <c r="CC5" s="271"/>
      <c r="CD5" s="271"/>
      <c r="CE5" s="271"/>
      <c r="CF5" s="271"/>
      <c r="CG5" s="271"/>
      <c r="CH5" s="271"/>
      <c r="CI5" s="271"/>
      <c r="CJ5" s="271"/>
      <c r="CK5" s="271"/>
      <c r="CL5" s="271"/>
      <c r="CM5" s="271"/>
      <c r="CN5" s="271"/>
      <c r="CO5" s="271"/>
      <c r="CP5" s="271"/>
      <c r="CQ5" s="271"/>
      <c r="CR5" s="271"/>
      <c r="CS5" s="271"/>
      <c r="CT5" s="271"/>
      <c r="CU5" s="271"/>
      <c r="CV5" s="271"/>
      <c r="CW5" s="271"/>
      <c r="CX5" s="271"/>
      <c r="CY5" s="271"/>
      <c r="CZ5" s="271"/>
      <c r="DA5" s="271"/>
      <c r="DB5" s="271"/>
      <c r="DC5" s="271"/>
      <c r="DD5" s="271"/>
      <c r="DE5" s="271"/>
      <c r="DF5" s="271"/>
      <c r="DG5" s="271"/>
      <c r="DH5" s="271"/>
      <c r="DI5" s="271"/>
      <c r="DJ5" s="271"/>
      <c r="DK5" s="271"/>
      <c r="DL5" s="271"/>
      <c r="DM5" s="271"/>
      <c r="DN5" s="271"/>
      <c r="DO5" s="271"/>
      <c r="DP5" s="271"/>
      <c r="DQ5" s="271"/>
      <c r="DR5" s="271"/>
      <c r="DS5" s="271"/>
      <c r="DT5" s="271"/>
      <c r="DU5" s="271"/>
      <c r="DV5" s="271"/>
      <c r="DW5" s="271"/>
      <c r="DX5" s="271"/>
      <c r="DY5" s="271"/>
      <c r="DZ5" s="271"/>
      <c r="EA5" s="271"/>
      <c r="EB5" s="271"/>
      <c r="EC5" s="271"/>
      <c r="ED5" s="271"/>
      <c r="EE5" s="271"/>
      <c r="EF5" s="271"/>
      <c r="EG5" s="271"/>
      <c r="EH5" s="271"/>
      <c r="EI5" s="271"/>
      <c r="EJ5" s="271"/>
      <c r="EK5" s="271"/>
      <c r="EL5" s="271"/>
      <c r="EM5" s="271"/>
      <c r="EN5" s="271"/>
      <c r="EO5" s="271"/>
      <c r="EP5" s="271"/>
      <c r="EQ5" s="271"/>
      <c r="ER5" s="271"/>
      <c r="ES5" s="271"/>
      <c r="ET5" s="271"/>
      <c r="EU5" s="271"/>
      <c r="EV5" s="271"/>
      <c r="EW5" s="271"/>
      <c r="EX5" s="271"/>
      <c r="EY5" s="271"/>
      <c r="EZ5" s="271"/>
      <c r="FA5" s="271"/>
      <c r="FB5" s="271"/>
      <c r="FC5" s="271"/>
      <c r="FD5" s="271"/>
      <c r="FE5" s="271"/>
      <c r="FF5" s="271"/>
      <c r="FG5" s="271"/>
      <c r="FH5" s="271"/>
      <c r="FI5" s="271"/>
      <c r="FJ5" s="271"/>
      <c r="FK5" s="271"/>
      <c r="FL5" s="271"/>
      <c r="FM5" s="271"/>
      <c r="FN5" s="271"/>
      <c r="FO5" s="271"/>
      <c r="FP5" s="271"/>
      <c r="FQ5" s="271"/>
      <c r="FR5" s="271"/>
      <c r="FS5" s="271"/>
      <c r="FT5" s="271"/>
      <c r="FU5" s="271"/>
      <c r="FV5" s="271"/>
      <c r="FW5" s="271"/>
      <c r="FX5" s="271"/>
      <c r="FY5" s="271"/>
      <c r="FZ5" s="271"/>
      <c r="GA5" s="271"/>
      <c r="GB5" s="271"/>
      <c r="GC5" s="271"/>
      <c r="GD5" s="271"/>
      <c r="GE5" s="271"/>
      <c r="GF5" s="271"/>
      <c r="GG5" s="271"/>
      <c r="GH5" s="271"/>
      <c r="GI5" s="271"/>
      <c r="GJ5" s="271"/>
      <c r="GK5" s="271"/>
      <c r="GL5" s="271"/>
      <c r="GM5" s="271"/>
      <c r="GN5" s="271"/>
      <c r="GO5" s="271"/>
      <c r="GP5" s="271"/>
      <c r="GQ5" s="271"/>
      <c r="GR5" s="271"/>
      <c r="GS5" s="271"/>
      <c r="GT5" s="271"/>
      <c r="GU5" s="271"/>
      <c r="GV5" s="271"/>
      <c r="GW5" s="271"/>
      <c r="GX5" s="271"/>
      <c r="GY5" s="271"/>
      <c r="GZ5" s="271"/>
      <c r="HA5" s="271"/>
      <c r="HB5" s="271"/>
      <c r="HC5" s="271"/>
      <c r="HD5" s="271"/>
      <c r="HE5" s="271"/>
      <c r="HF5" s="271"/>
      <c r="HG5" s="271"/>
      <c r="HH5" s="271"/>
      <c r="HI5" s="271"/>
      <c r="HJ5" s="271"/>
      <c r="HK5" s="271"/>
      <c r="HL5" s="271"/>
      <c r="HM5" s="271"/>
      <c r="HN5" s="271"/>
      <c r="HO5" s="271"/>
      <c r="HP5" s="271"/>
      <c r="HQ5" s="271"/>
      <c r="HR5" s="271"/>
      <c r="HS5" s="271"/>
      <c r="HT5" s="271"/>
      <c r="HU5" s="271"/>
      <c r="HV5" s="271"/>
      <c r="HW5" s="271"/>
      <c r="HX5" s="271"/>
      <c r="HY5" s="271"/>
      <c r="HZ5" s="271"/>
      <c r="IA5" s="271"/>
      <c r="IB5" s="271"/>
      <c r="IC5" s="271"/>
      <c r="ID5" s="271"/>
      <c r="IE5" s="271"/>
      <c r="IF5" s="271"/>
      <c r="IG5" s="271"/>
      <c r="IH5" s="271"/>
      <c r="II5" s="271"/>
      <c r="IJ5" s="271"/>
      <c r="IK5" s="271"/>
      <c r="IL5" s="271"/>
      <c r="IM5" s="271"/>
      <c r="IN5" s="271"/>
      <c r="IO5" s="271"/>
      <c r="IP5" s="271"/>
      <c r="IQ5" s="271"/>
      <c r="IR5" s="271"/>
      <c r="IS5" s="271"/>
      <c r="IT5" s="271"/>
      <c r="IU5" s="271"/>
      <c r="IV5" s="271"/>
    </row>
    <row r="6" spans="1:256">
      <c r="A6" s="291" t="s">
        <v>461</v>
      </c>
      <c r="B6" s="292" t="s">
        <v>462</v>
      </c>
      <c r="C6" s="293" t="s">
        <v>463</v>
      </c>
      <c r="D6" s="291" t="s">
        <v>464</v>
      </c>
      <c r="E6" s="294"/>
      <c r="F6" s="294"/>
      <c r="G6" s="294"/>
      <c r="H6" s="294"/>
      <c r="I6" s="294"/>
      <c r="J6" s="294"/>
      <c r="K6" s="294"/>
      <c r="L6" s="294"/>
      <c r="M6" s="294"/>
      <c r="N6" s="294"/>
      <c r="O6" s="294"/>
      <c r="P6" s="294"/>
      <c r="Q6" s="294"/>
      <c r="R6" s="294"/>
      <c r="S6" s="294"/>
      <c r="T6" s="294"/>
      <c r="U6" s="294"/>
      <c r="V6" s="294"/>
      <c r="W6" s="294"/>
      <c r="X6" s="294"/>
      <c r="Y6" s="294"/>
      <c r="Z6" s="294"/>
      <c r="AA6" s="294"/>
      <c r="AB6" s="294"/>
      <c r="AC6" s="294"/>
      <c r="AD6" s="294"/>
      <c r="AE6" s="294"/>
      <c r="AF6" s="294"/>
      <c r="AG6" s="294"/>
      <c r="AH6" s="294"/>
      <c r="AI6" s="294"/>
      <c r="AJ6" s="294"/>
      <c r="AK6" s="294"/>
      <c r="AL6" s="294"/>
      <c r="AM6" s="294"/>
      <c r="AN6" s="294"/>
      <c r="AO6" s="294"/>
      <c r="AP6" s="294"/>
      <c r="AQ6" s="294"/>
      <c r="AR6" s="294"/>
      <c r="AS6" s="294"/>
      <c r="AT6" s="294"/>
      <c r="AU6" s="294"/>
      <c r="AV6" s="294"/>
      <c r="AW6" s="294"/>
      <c r="AX6" s="294"/>
      <c r="AY6" s="294"/>
      <c r="AZ6" s="294"/>
      <c r="BA6" s="294"/>
      <c r="BB6" s="294"/>
      <c r="BC6" s="294"/>
      <c r="BD6" s="294"/>
      <c r="BE6" s="294"/>
      <c r="BF6" s="294"/>
      <c r="BG6" s="294"/>
      <c r="BH6" s="294"/>
      <c r="BI6" s="294"/>
      <c r="BJ6" s="294"/>
      <c r="BK6" s="294"/>
      <c r="BL6" s="294"/>
      <c r="BM6" s="294"/>
      <c r="BN6" s="294"/>
      <c r="BO6" s="294"/>
      <c r="BP6" s="294"/>
      <c r="BQ6" s="294"/>
      <c r="BR6" s="294"/>
      <c r="BS6" s="294"/>
      <c r="BT6" s="294"/>
      <c r="BU6" s="294"/>
      <c r="BV6" s="294"/>
      <c r="BW6" s="294"/>
      <c r="BX6" s="294"/>
      <c r="BY6" s="294"/>
      <c r="BZ6" s="294"/>
      <c r="CA6" s="294"/>
      <c r="CB6" s="294"/>
      <c r="CC6" s="294"/>
      <c r="CD6" s="294"/>
      <c r="CE6" s="294"/>
      <c r="CF6" s="294"/>
      <c r="CG6" s="294"/>
      <c r="CH6" s="294"/>
      <c r="CI6" s="294"/>
      <c r="CJ6" s="294"/>
      <c r="CK6" s="294"/>
      <c r="CL6" s="294"/>
      <c r="CM6" s="294"/>
      <c r="CN6" s="294"/>
      <c r="CO6" s="294"/>
      <c r="CP6" s="294"/>
      <c r="CQ6" s="294"/>
      <c r="CR6" s="294"/>
      <c r="CS6" s="294"/>
      <c r="CT6" s="294"/>
      <c r="CU6" s="294"/>
      <c r="CV6" s="294"/>
      <c r="CW6" s="294"/>
      <c r="CX6" s="294"/>
      <c r="CY6" s="294"/>
      <c r="CZ6" s="294"/>
      <c r="DA6" s="294"/>
      <c r="DB6" s="294"/>
      <c r="DC6" s="294"/>
      <c r="DD6" s="294"/>
      <c r="DE6" s="294"/>
      <c r="DF6" s="294"/>
      <c r="DG6" s="294"/>
      <c r="DH6" s="294"/>
      <c r="DI6" s="294"/>
      <c r="DJ6" s="294"/>
      <c r="DK6" s="294"/>
      <c r="DL6" s="294"/>
      <c r="DM6" s="294"/>
      <c r="DN6" s="294"/>
      <c r="DO6" s="294"/>
      <c r="DP6" s="294"/>
      <c r="DQ6" s="294"/>
      <c r="DR6" s="294"/>
      <c r="DS6" s="294"/>
      <c r="DT6" s="294"/>
      <c r="DU6" s="294"/>
      <c r="DV6" s="294"/>
      <c r="DW6" s="294"/>
      <c r="DX6" s="294"/>
      <c r="DY6" s="294"/>
      <c r="DZ6" s="294"/>
      <c r="EA6" s="294"/>
      <c r="EB6" s="294"/>
      <c r="EC6" s="294"/>
      <c r="ED6" s="294"/>
      <c r="EE6" s="294"/>
      <c r="EF6" s="294"/>
      <c r="EG6" s="294"/>
      <c r="EH6" s="294"/>
      <c r="EI6" s="294"/>
      <c r="EJ6" s="294"/>
      <c r="EK6" s="294"/>
      <c r="EL6" s="294"/>
      <c r="EM6" s="294"/>
      <c r="EN6" s="294"/>
      <c r="EO6" s="294"/>
      <c r="EP6" s="294"/>
      <c r="EQ6" s="294"/>
      <c r="ER6" s="294"/>
      <c r="ES6" s="294"/>
      <c r="ET6" s="294"/>
      <c r="EU6" s="294"/>
      <c r="EV6" s="294"/>
      <c r="EW6" s="294"/>
      <c r="EX6" s="294"/>
      <c r="EY6" s="294"/>
      <c r="EZ6" s="294"/>
      <c r="FA6" s="294"/>
      <c r="FB6" s="294"/>
      <c r="FC6" s="294"/>
      <c r="FD6" s="294"/>
      <c r="FE6" s="294"/>
      <c r="FF6" s="294"/>
      <c r="FG6" s="294"/>
      <c r="FH6" s="294"/>
      <c r="FI6" s="294"/>
      <c r="FJ6" s="294"/>
      <c r="FK6" s="294"/>
      <c r="FL6" s="294"/>
      <c r="FM6" s="294"/>
      <c r="FN6" s="294"/>
      <c r="FO6" s="294"/>
      <c r="FP6" s="294"/>
      <c r="FQ6" s="294"/>
      <c r="FR6" s="294"/>
      <c r="FS6" s="294"/>
      <c r="FT6" s="294"/>
      <c r="FU6" s="294"/>
      <c r="FV6" s="294"/>
      <c r="FW6" s="294"/>
      <c r="FX6" s="294"/>
      <c r="FY6" s="294"/>
      <c r="FZ6" s="294"/>
      <c r="GA6" s="294"/>
      <c r="GB6" s="294"/>
      <c r="GC6" s="294"/>
      <c r="GD6" s="294"/>
      <c r="GE6" s="294"/>
      <c r="GF6" s="294"/>
      <c r="GG6" s="294"/>
      <c r="GH6" s="294"/>
      <c r="GI6" s="294"/>
      <c r="GJ6" s="294"/>
      <c r="GK6" s="294"/>
      <c r="GL6" s="294"/>
      <c r="GM6" s="294"/>
      <c r="GN6" s="294"/>
      <c r="GO6" s="294"/>
      <c r="GP6" s="294"/>
      <c r="GQ6" s="294"/>
      <c r="GR6" s="294"/>
      <c r="GS6" s="294"/>
      <c r="GT6" s="294"/>
      <c r="GU6" s="294"/>
      <c r="GV6" s="294"/>
      <c r="GW6" s="294"/>
      <c r="GX6" s="294"/>
      <c r="GY6" s="294"/>
      <c r="GZ6" s="294"/>
      <c r="HA6" s="294"/>
      <c r="HB6" s="294"/>
      <c r="HC6" s="294"/>
      <c r="HD6" s="294"/>
      <c r="HE6" s="294"/>
      <c r="HF6" s="294"/>
      <c r="HG6" s="294"/>
      <c r="HH6" s="294"/>
      <c r="HI6" s="294"/>
      <c r="HJ6" s="294"/>
      <c r="HK6" s="294"/>
      <c r="HL6" s="294"/>
      <c r="HM6" s="294"/>
      <c r="HN6" s="294"/>
      <c r="HO6" s="294"/>
      <c r="HP6" s="294"/>
      <c r="HQ6" s="294"/>
      <c r="HR6" s="294"/>
      <c r="HS6" s="294"/>
      <c r="HT6" s="294"/>
      <c r="HU6" s="294"/>
      <c r="HV6" s="294"/>
      <c r="HW6" s="294"/>
      <c r="HX6" s="294"/>
      <c r="HY6" s="294"/>
      <c r="HZ6" s="294"/>
      <c r="IA6" s="294"/>
      <c r="IB6" s="294"/>
      <c r="IC6" s="294"/>
      <c r="ID6" s="294"/>
      <c r="IE6" s="294"/>
      <c r="IF6" s="294"/>
      <c r="IG6" s="294"/>
      <c r="IH6" s="294"/>
      <c r="II6" s="294"/>
      <c r="IJ6" s="294"/>
      <c r="IK6" s="294"/>
      <c r="IL6" s="294"/>
      <c r="IM6" s="294"/>
      <c r="IN6" s="294"/>
      <c r="IO6" s="294"/>
      <c r="IP6" s="294"/>
      <c r="IQ6" s="294"/>
      <c r="IR6" s="294"/>
      <c r="IS6" s="294"/>
      <c r="IT6" s="294"/>
      <c r="IU6" s="294"/>
      <c r="IV6" s="294"/>
    </row>
    <row r="7" spans="1:256">
      <c r="A7" s="295" t="s">
        <v>465</v>
      </c>
      <c r="B7" s="296">
        <f>SUM(B9)</f>
        <v>625</v>
      </c>
      <c r="C7" s="297"/>
      <c r="D7" s="298"/>
      <c r="E7" s="294"/>
      <c r="F7" s="294"/>
      <c r="G7" s="294"/>
      <c r="H7" s="294"/>
      <c r="I7" s="294"/>
      <c r="J7" s="294"/>
      <c r="K7" s="294"/>
      <c r="L7" s="294"/>
      <c r="M7" s="294"/>
      <c r="N7" s="294"/>
      <c r="O7" s="294"/>
      <c r="P7" s="294"/>
      <c r="Q7" s="294"/>
      <c r="R7" s="294"/>
      <c r="S7" s="294"/>
      <c r="T7" s="294"/>
      <c r="U7" s="294"/>
      <c r="V7" s="294"/>
      <c r="W7" s="294"/>
      <c r="X7" s="294"/>
      <c r="Y7" s="294"/>
      <c r="Z7" s="294"/>
      <c r="AA7" s="294"/>
      <c r="AB7" s="294"/>
      <c r="AC7" s="294"/>
      <c r="AD7" s="294"/>
      <c r="AE7" s="294"/>
      <c r="AF7" s="294"/>
      <c r="AG7" s="294"/>
      <c r="AH7" s="294"/>
      <c r="AI7" s="294"/>
      <c r="AJ7" s="294"/>
      <c r="AK7" s="294"/>
      <c r="AL7" s="294"/>
      <c r="AM7" s="294"/>
      <c r="AN7" s="294"/>
      <c r="AO7" s="294"/>
      <c r="AP7" s="294"/>
      <c r="AQ7" s="294"/>
      <c r="AR7" s="294"/>
      <c r="AS7" s="294"/>
      <c r="AT7" s="294"/>
      <c r="AU7" s="294"/>
      <c r="AV7" s="294"/>
      <c r="AW7" s="294"/>
      <c r="AX7" s="294"/>
      <c r="AY7" s="294"/>
      <c r="AZ7" s="294"/>
      <c r="BA7" s="294"/>
      <c r="BB7" s="294"/>
      <c r="BC7" s="294"/>
      <c r="BD7" s="294"/>
      <c r="BE7" s="294"/>
      <c r="BF7" s="294"/>
      <c r="BG7" s="294"/>
      <c r="BH7" s="294"/>
      <c r="BI7" s="294"/>
      <c r="BJ7" s="294"/>
      <c r="BK7" s="294"/>
      <c r="BL7" s="294"/>
      <c r="BM7" s="294"/>
      <c r="BN7" s="294"/>
      <c r="BO7" s="294"/>
      <c r="BP7" s="294"/>
      <c r="BQ7" s="294"/>
      <c r="BR7" s="294"/>
      <c r="BS7" s="294"/>
      <c r="BT7" s="294"/>
      <c r="BU7" s="294"/>
      <c r="BV7" s="294"/>
      <c r="BW7" s="294"/>
      <c r="BX7" s="294"/>
      <c r="BY7" s="294"/>
      <c r="BZ7" s="294"/>
      <c r="CA7" s="294"/>
      <c r="CB7" s="294"/>
      <c r="CC7" s="294"/>
      <c r="CD7" s="294"/>
      <c r="CE7" s="294"/>
      <c r="CF7" s="294"/>
      <c r="CG7" s="294"/>
      <c r="CH7" s="294"/>
      <c r="CI7" s="294"/>
      <c r="CJ7" s="294"/>
      <c r="CK7" s="294"/>
      <c r="CL7" s="294"/>
      <c r="CM7" s="294"/>
      <c r="CN7" s="294"/>
      <c r="CO7" s="294"/>
      <c r="CP7" s="294"/>
      <c r="CQ7" s="294"/>
      <c r="CR7" s="294"/>
      <c r="CS7" s="294"/>
      <c r="CT7" s="294"/>
      <c r="CU7" s="294"/>
      <c r="CV7" s="294"/>
      <c r="CW7" s="294"/>
      <c r="CX7" s="294"/>
      <c r="CY7" s="294"/>
      <c r="CZ7" s="294"/>
      <c r="DA7" s="294"/>
      <c r="DB7" s="294"/>
      <c r="DC7" s="294"/>
      <c r="DD7" s="294"/>
      <c r="DE7" s="294"/>
      <c r="DF7" s="294"/>
      <c r="DG7" s="294"/>
      <c r="DH7" s="294"/>
      <c r="DI7" s="294"/>
      <c r="DJ7" s="294"/>
      <c r="DK7" s="294"/>
      <c r="DL7" s="294"/>
      <c r="DM7" s="294"/>
      <c r="DN7" s="294"/>
      <c r="DO7" s="294"/>
      <c r="DP7" s="294"/>
      <c r="DQ7" s="294"/>
      <c r="DR7" s="294"/>
      <c r="DS7" s="294"/>
      <c r="DT7" s="294"/>
      <c r="DU7" s="294"/>
      <c r="DV7" s="294"/>
      <c r="DW7" s="294"/>
      <c r="DX7" s="294"/>
      <c r="DY7" s="294"/>
      <c r="DZ7" s="294"/>
      <c r="EA7" s="294"/>
      <c r="EB7" s="294"/>
      <c r="EC7" s="294"/>
      <c r="ED7" s="294"/>
      <c r="EE7" s="294"/>
      <c r="EF7" s="294"/>
      <c r="EG7" s="294"/>
      <c r="EH7" s="294"/>
      <c r="EI7" s="294"/>
      <c r="EJ7" s="294"/>
      <c r="EK7" s="294"/>
      <c r="EL7" s="294"/>
      <c r="EM7" s="294"/>
      <c r="EN7" s="294"/>
      <c r="EO7" s="294"/>
      <c r="EP7" s="294"/>
      <c r="EQ7" s="294"/>
      <c r="ER7" s="294"/>
      <c r="ES7" s="294"/>
      <c r="ET7" s="294"/>
      <c r="EU7" s="294"/>
      <c r="EV7" s="294"/>
      <c r="EW7" s="294"/>
      <c r="EX7" s="294"/>
      <c r="EY7" s="294"/>
      <c r="EZ7" s="294"/>
      <c r="FA7" s="294"/>
      <c r="FB7" s="294"/>
      <c r="FC7" s="294"/>
      <c r="FD7" s="294"/>
      <c r="FE7" s="294"/>
      <c r="FF7" s="294"/>
      <c r="FG7" s="294"/>
      <c r="FH7" s="294"/>
      <c r="FI7" s="294"/>
      <c r="FJ7" s="294"/>
      <c r="FK7" s="294"/>
      <c r="FL7" s="294"/>
      <c r="FM7" s="294"/>
      <c r="FN7" s="294"/>
      <c r="FO7" s="294"/>
      <c r="FP7" s="294"/>
      <c r="FQ7" s="294"/>
      <c r="FR7" s="294"/>
      <c r="FS7" s="294"/>
      <c r="FT7" s="294"/>
      <c r="FU7" s="294"/>
      <c r="FV7" s="294"/>
      <c r="FW7" s="294"/>
      <c r="FX7" s="294"/>
      <c r="FY7" s="294"/>
      <c r="FZ7" s="294"/>
      <c r="GA7" s="294"/>
      <c r="GB7" s="294"/>
      <c r="GC7" s="294"/>
      <c r="GD7" s="294"/>
      <c r="GE7" s="294"/>
      <c r="GF7" s="294"/>
      <c r="GG7" s="294"/>
      <c r="GH7" s="294"/>
      <c r="GI7" s="294"/>
      <c r="GJ7" s="294"/>
      <c r="GK7" s="294"/>
      <c r="GL7" s="294"/>
      <c r="GM7" s="294"/>
      <c r="GN7" s="294"/>
      <c r="GO7" s="294"/>
      <c r="GP7" s="294"/>
      <c r="GQ7" s="294"/>
      <c r="GR7" s="294"/>
      <c r="GS7" s="294"/>
      <c r="GT7" s="294"/>
      <c r="GU7" s="294"/>
      <c r="GV7" s="294"/>
      <c r="GW7" s="294"/>
      <c r="GX7" s="294"/>
      <c r="GY7" s="294"/>
      <c r="GZ7" s="294"/>
      <c r="HA7" s="294"/>
      <c r="HB7" s="294"/>
      <c r="HC7" s="294"/>
      <c r="HD7" s="294"/>
      <c r="HE7" s="294"/>
      <c r="HF7" s="294"/>
      <c r="HG7" s="294"/>
      <c r="HH7" s="294"/>
      <c r="HI7" s="294"/>
      <c r="HJ7" s="294"/>
      <c r="HK7" s="294"/>
      <c r="HL7" s="294"/>
      <c r="HM7" s="294"/>
      <c r="HN7" s="294"/>
      <c r="HO7" s="294"/>
      <c r="HP7" s="294"/>
      <c r="HQ7" s="294"/>
      <c r="HR7" s="294"/>
      <c r="HS7" s="294"/>
      <c r="HT7" s="294"/>
      <c r="HU7" s="294"/>
      <c r="HV7" s="294"/>
      <c r="HW7" s="294"/>
      <c r="HX7" s="294"/>
      <c r="HY7" s="294"/>
      <c r="HZ7" s="294"/>
      <c r="IA7" s="294"/>
      <c r="IB7" s="294"/>
      <c r="IC7" s="294"/>
      <c r="ID7" s="294"/>
      <c r="IE7" s="294"/>
      <c r="IF7" s="294"/>
      <c r="IG7" s="294"/>
      <c r="IH7" s="294"/>
      <c r="II7" s="294"/>
      <c r="IJ7" s="294"/>
      <c r="IK7" s="294"/>
      <c r="IL7" s="294"/>
      <c r="IM7" s="294"/>
      <c r="IN7" s="294"/>
      <c r="IO7" s="294"/>
      <c r="IP7" s="294"/>
      <c r="IQ7" s="294"/>
      <c r="IR7" s="294"/>
      <c r="IS7" s="294"/>
      <c r="IT7" s="294"/>
      <c r="IU7" s="294"/>
      <c r="IV7" s="294"/>
    </row>
    <row r="8" spans="1:256" hidden="1">
      <c r="A8" s="299" t="s">
        <v>466</v>
      </c>
      <c r="B8" s="300"/>
      <c r="C8" s="301"/>
      <c r="D8" s="302"/>
      <c r="E8" s="294"/>
      <c r="F8" s="294"/>
      <c r="G8" s="294"/>
      <c r="H8" s="294"/>
      <c r="I8" s="294"/>
      <c r="J8" s="294"/>
      <c r="K8" s="294"/>
      <c r="L8" s="294"/>
      <c r="M8" s="294"/>
      <c r="N8" s="294"/>
      <c r="O8" s="294"/>
      <c r="P8" s="294"/>
      <c r="Q8" s="294"/>
      <c r="R8" s="294"/>
      <c r="S8" s="294"/>
      <c r="T8" s="294"/>
      <c r="U8" s="294"/>
      <c r="V8" s="294"/>
      <c r="W8" s="294"/>
      <c r="X8" s="294"/>
      <c r="Y8" s="294"/>
      <c r="Z8" s="294"/>
      <c r="AA8" s="294"/>
      <c r="AB8" s="294"/>
      <c r="AC8" s="294"/>
      <c r="AD8" s="294"/>
      <c r="AE8" s="294"/>
      <c r="AF8" s="294"/>
      <c r="AG8" s="294"/>
      <c r="AH8" s="294"/>
      <c r="AI8" s="294"/>
      <c r="AJ8" s="294"/>
      <c r="AK8" s="294"/>
      <c r="AL8" s="294"/>
      <c r="AM8" s="294"/>
      <c r="AN8" s="294"/>
      <c r="AO8" s="294"/>
      <c r="AP8" s="294"/>
      <c r="AQ8" s="294"/>
      <c r="AR8" s="294"/>
      <c r="AS8" s="294"/>
      <c r="AT8" s="294"/>
      <c r="AU8" s="294"/>
      <c r="AV8" s="294"/>
      <c r="AW8" s="294"/>
      <c r="AX8" s="294"/>
      <c r="AY8" s="294"/>
      <c r="AZ8" s="294"/>
      <c r="BA8" s="294"/>
      <c r="BB8" s="294"/>
      <c r="BC8" s="294"/>
      <c r="BD8" s="294"/>
      <c r="BE8" s="294"/>
      <c r="BF8" s="294"/>
      <c r="BG8" s="294"/>
      <c r="BH8" s="294"/>
      <c r="BI8" s="294"/>
      <c r="BJ8" s="294"/>
      <c r="BK8" s="294"/>
      <c r="BL8" s="294"/>
      <c r="BM8" s="294"/>
      <c r="BN8" s="294"/>
      <c r="BO8" s="294"/>
      <c r="BP8" s="294"/>
      <c r="BQ8" s="294"/>
      <c r="BR8" s="294"/>
      <c r="BS8" s="294"/>
      <c r="BT8" s="294"/>
      <c r="BU8" s="294"/>
      <c r="BV8" s="294"/>
      <c r="BW8" s="294"/>
      <c r="BX8" s="294"/>
      <c r="BY8" s="294"/>
      <c r="BZ8" s="294"/>
      <c r="CA8" s="294"/>
      <c r="CB8" s="294"/>
      <c r="CC8" s="294"/>
      <c r="CD8" s="294"/>
      <c r="CE8" s="294"/>
      <c r="CF8" s="294"/>
      <c r="CG8" s="294"/>
      <c r="CH8" s="294"/>
      <c r="CI8" s="294"/>
      <c r="CJ8" s="294"/>
      <c r="CK8" s="294"/>
      <c r="CL8" s="294"/>
      <c r="CM8" s="294"/>
      <c r="CN8" s="294"/>
      <c r="CO8" s="294"/>
      <c r="CP8" s="294"/>
      <c r="CQ8" s="294"/>
      <c r="CR8" s="294"/>
      <c r="CS8" s="294"/>
      <c r="CT8" s="294"/>
      <c r="CU8" s="294"/>
      <c r="CV8" s="294"/>
      <c r="CW8" s="294"/>
      <c r="CX8" s="294"/>
      <c r="CY8" s="294"/>
      <c r="CZ8" s="294"/>
      <c r="DA8" s="294"/>
      <c r="DB8" s="294"/>
      <c r="DC8" s="294"/>
      <c r="DD8" s="294"/>
      <c r="DE8" s="294"/>
      <c r="DF8" s="294"/>
      <c r="DG8" s="294"/>
      <c r="DH8" s="294"/>
      <c r="DI8" s="294"/>
      <c r="DJ8" s="294"/>
      <c r="DK8" s="294"/>
      <c r="DL8" s="294"/>
      <c r="DM8" s="294"/>
      <c r="DN8" s="294"/>
      <c r="DO8" s="294"/>
      <c r="DP8" s="294"/>
      <c r="DQ8" s="294"/>
      <c r="DR8" s="294"/>
      <c r="DS8" s="294"/>
      <c r="DT8" s="294"/>
      <c r="DU8" s="294"/>
      <c r="DV8" s="294"/>
      <c r="DW8" s="294"/>
      <c r="DX8" s="294"/>
      <c r="DY8" s="294"/>
      <c r="DZ8" s="294"/>
      <c r="EA8" s="294"/>
      <c r="EB8" s="294"/>
      <c r="EC8" s="294"/>
      <c r="ED8" s="294"/>
      <c r="EE8" s="294"/>
      <c r="EF8" s="294"/>
      <c r="EG8" s="294"/>
      <c r="EH8" s="294"/>
      <c r="EI8" s="294"/>
      <c r="EJ8" s="294"/>
      <c r="EK8" s="294"/>
      <c r="EL8" s="294"/>
      <c r="EM8" s="294"/>
      <c r="EN8" s="294"/>
      <c r="EO8" s="294"/>
      <c r="EP8" s="294"/>
      <c r="EQ8" s="294"/>
      <c r="ER8" s="294"/>
      <c r="ES8" s="294"/>
      <c r="ET8" s="294"/>
      <c r="EU8" s="294"/>
      <c r="EV8" s="294"/>
      <c r="EW8" s="294"/>
      <c r="EX8" s="294"/>
      <c r="EY8" s="294"/>
      <c r="EZ8" s="294"/>
      <c r="FA8" s="294"/>
      <c r="FB8" s="294"/>
      <c r="FC8" s="294"/>
      <c r="FD8" s="294"/>
      <c r="FE8" s="294"/>
      <c r="FF8" s="294"/>
      <c r="FG8" s="294"/>
      <c r="FH8" s="294"/>
      <c r="FI8" s="294"/>
      <c r="FJ8" s="294"/>
      <c r="FK8" s="294"/>
      <c r="FL8" s="294"/>
      <c r="FM8" s="294"/>
      <c r="FN8" s="294"/>
      <c r="FO8" s="294"/>
      <c r="FP8" s="294"/>
      <c r="FQ8" s="294"/>
      <c r="FR8" s="294"/>
      <c r="FS8" s="294"/>
      <c r="FT8" s="294"/>
      <c r="FU8" s="294"/>
      <c r="FV8" s="294"/>
      <c r="FW8" s="294"/>
      <c r="FX8" s="294"/>
      <c r="FY8" s="294"/>
      <c r="FZ8" s="294"/>
      <c r="GA8" s="294"/>
      <c r="GB8" s="294"/>
      <c r="GC8" s="294"/>
      <c r="GD8" s="294"/>
      <c r="GE8" s="294"/>
      <c r="GF8" s="294"/>
      <c r="GG8" s="294"/>
      <c r="GH8" s="294"/>
      <c r="GI8" s="294"/>
      <c r="GJ8" s="294"/>
      <c r="GK8" s="294"/>
      <c r="GL8" s="294"/>
      <c r="GM8" s="294"/>
      <c r="GN8" s="294"/>
      <c r="GO8" s="294"/>
      <c r="GP8" s="294"/>
      <c r="GQ8" s="294"/>
      <c r="GR8" s="294"/>
      <c r="GS8" s="294"/>
      <c r="GT8" s="294"/>
      <c r="GU8" s="294"/>
      <c r="GV8" s="294"/>
      <c r="GW8" s="294"/>
      <c r="GX8" s="294"/>
      <c r="GY8" s="294"/>
      <c r="GZ8" s="294"/>
      <c r="HA8" s="294"/>
      <c r="HB8" s="294"/>
      <c r="HC8" s="294"/>
      <c r="HD8" s="294"/>
      <c r="HE8" s="294"/>
      <c r="HF8" s="294"/>
      <c r="HG8" s="294"/>
      <c r="HH8" s="294"/>
      <c r="HI8" s="294"/>
      <c r="HJ8" s="294"/>
      <c r="HK8" s="294"/>
      <c r="HL8" s="294"/>
      <c r="HM8" s="294"/>
      <c r="HN8" s="294"/>
      <c r="HO8" s="294"/>
      <c r="HP8" s="294"/>
      <c r="HQ8" s="294"/>
      <c r="HR8" s="294"/>
      <c r="HS8" s="294"/>
      <c r="HT8" s="294"/>
      <c r="HU8" s="294"/>
      <c r="HV8" s="294"/>
      <c r="HW8" s="294"/>
      <c r="HX8" s="294"/>
      <c r="HY8" s="294"/>
      <c r="HZ8" s="294"/>
      <c r="IA8" s="294"/>
      <c r="IB8" s="294"/>
      <c r="IC8" s="294"/>
      <c r="ID8" s="294"/>
      <c r="IE8" s="294"/>
      <c r="IF8" s="294"/>
      <c r="IG8" s="294"/>
      <c r="IH8" s="294"/>
      <c r="II8" s="294"/>
      <c r="IJ8" s="294"/>
      <c r="IK8" s="294"/>
      <c r="IL8" s="294"/>
      <c r="IM8" s="294"/>
      <c r="IN8" s="294"/>
      <c r="IO8" s="294"/>
      <c r="IP8" s="294"/>
      <c r="IQ8" s="294"/>
      <c r="IR8" s="294"/>
      <c r="IS8" s="294"/>
      <c r="IT8" s="294"/>
      <c r="IU8" s="294"/>
      <c r="IV8" s="294"/>
    </row>
    <row r="9" spans="1:256" ht="198">
      <c r="A9" s="303" t="s">
        <v>467</v>
      </c>
      <c r="B9" s="304">
        <v>625</v>
      </c>
      <c r="C9" s="305" t="s">
        <v>468</v>
      </c>
      <c r="D9" s="306" t="s">
        <v>469</v>
      </c>
      <c r="E9" s="294"/>
      <c r="F9" s="294"/>
      <c r="G9" s="294"/>
      <c r="H9" s="294"/>
      <c r="I9" s="294"/>
      <c r="J9" s="294"/>
      <c r="K9" s="294"/>
      <c r="L9" s="294"/>
      <c r="M9" s="294"/>
      <c r="N9" s="294"/>
      <c r="O9" s="294"/>
      <c r="P9" s="294"/>
      <c r="Q9" s="294"/>
      <c r="R9" s="294"/>
      <c r="S9" s="294"/>
      <c r="T9" s="294"/>
      <c r="U9" s="294"/>
      <c r="V9" s="294"/>
      <c r="W9" s="294"/>
      <c r="X9" s="294"/>
      <c r="Y9" s="294"/>
      <c r="Z9" s="294"/>
      <c r="AA9" s="294"/>
      <c r="AB9" s="294"/>
      <c r="AC9" s="294"/>
      <c r="AD9" s="294"/>
      <c r="AE9" s="294"/>
      <c r="AF9" s="294"/>
      <c r="AG9" s="294"/>
      <c r="AH9" s="294"/>
      <c r="AI9" s="294"/>
      <c r="AJ9" s="294"/>
      <c r="AK9" s="294"/>
      <c r="AL9" s="294"/>
      <c r="AM9" s="294"/>
      <c r="AN9" s="294"/>
      <c r="AO9" s="294"/>
      <c r="AP9" s="294"/>
      <c r="AQ9" s="294"/>
      <c r="AR9" s="294"/>
      <c r="AS9" s="294"/>
      <c r="AT9" s="294"/>
      <c r="AU9" s="294"/>
      <c r="AV9" s="294"/>
      <c r="AW9" s="294"/>
      <c r="AX9" s="294"/>
      <c r="AY9" s="294"/>
      <c r="AZ9" s="294"/>
      <c r="BA9" s="294"/>
      <c r="BB9" s="294"/>
      <c r="BC9" s="294"/>
      <c r="BD9" s="294"/>
      <c r="BE9" s="294"/>
      <c r="BF9" s="294"/>
      <c r="BG9" s="294"/>
      <c r="BH9" s="294"/>
      <c r="BI9" s="294"/>
      <c r="BJ9" s="294"/>
      <c r="BK9" s="294"/>
      <c r="BL9" s="294"/>
      <c r="BM9" s="294"/>
      <c r="BN9" s="294"/>
      <c r="BO9" s="294"/>
      <c r="BP9" s="294"/>
      <c r="BQ9" s="294"/>
      <c r="BR9" s="294"/>
      <c r="BS9" s="294"/>
      <c r="BT9" s="294"/>
      <c r="BU9" s="294"/>
      <c r="BV9" s="294"/>
      <c r="BW9" s="294"/>
      <c r="BX9" s="294"/>
      <c r="BY9" s="294"/>
      <c r="BZ9" s="294"/>
      <c r="CA9" s="294"/>
      <c r="CB9" s="294"/>
      <c r="CC9" s="294"/>
      <c r="CD9" s="294"/>
      <c r="CE9" s="294"/>
      <c r="CF9" s="294"/>
      <c r="CG9" s="294"/>
      <c r="CH9" s="294"/>
      <c r="CI9" s="294"/>
      <c r="CJ9" s="294"/>
      <c r="CK9" s="294"/>
      <c r="CL9" s="294"/>
      <c r="CM9" s="294"/>
      <c r="CN9" s="294"/>
      <c r="CO9" s="294"/>
      <c r="CP9" s="294"/>
      <c r="CQ9" s="294"/>
      <c r="CR9" s="294"/>
      <c r="CS9" s="294"/>
      <c r="CT9" s="294"/>
      <c r="CU9" s="294"/>
      <c r="CV9" s="294"/>
      <c r="CW9" s="294"/>
      <c r="CX9" s="294"/>
      <c r="CY9" s="294"/>
      <c r="CZ9" s="294"/>
      <c r="DA9" s="294"/>
      <c r="DB9" s="294"/>
      <c r="DC9" s="294"/>
      <c r="DD9" s="294"/>
      <c r="DE9" s="294"/>
      <c r="DF9" s="294"/>
      <c r="DG9" s="294"/>
      <c r="DH9" s="294"/>
      <c r="DI9" s="294"/>
      <c r="DJ9" s="294"/>
      <c r="DK9" s="294"/>
      <c r="DL9" s="294"/>
      <c r="DM9" s="294"/>
      <c r="DN9" s="294"/>
      <c r="DO9" s="294"/>
      <c r="DP9" s="294"/>
      <c r="DQ9" s="294"/>
      <c r="DR9" s="294"/>
      <c r="DS9" s="294"/>
      <c r="DT9" s="294"/>
      <c r="DU9" s="294"/>
      <c r="DV9" s="294"/>
      <c r="DW9" s="294"/>
      <c r="DX9" s="294"/>
      <c r="DY9" s="294"/>
      <c r="DZ9" s="294"/>
      <c r="EA9" s="294"/>
      <c r="EB9" s="294"/>
      <c r="EC9" s="294"/>
      <c r="ED9" s="294"/>
      <c r="EE9" s="294"/>
      <c r="EF9" s="294"/>
      <c r="EG9" s="294"/>
      <c r="EH9" s="294"/>
      <c r="EI9" s="294"/>
      <c r="EJ9" s="294"/>
      <c r="EK9" s="294"/>
      <c r="EL9" s="294"/>
      <c r="EM9" s="294"/>
      <c r="EN9" s="294"/>
      <c r="EO9" s="294"/>
      <c r="EP9" s="294"/>
      <c r="EQ9" s="294"/>
      <c r="ER9" s="294"/>
      <c r="ES9" s="294"/>
      <c r="ET9" s="294"/>
      <c r="EU9" s="294"/>
      <c r="EV9" s="294"/>
      <c r="EW9" s="294"/>
      <c r="EX9" s="294"/>
      <c r="EY9" s="294"/>
      <c r="EZ9" s="294"/>
      <c r="FA9" s="294"/>
      <c r="FB9" s="294"/>
      <c r="FC9" s="294"/>
      <c r="FD9" s="294"/>
      <c r="FE9" s="294"/>
      <c r="FF9" s="294"/>
      <c r="FG9" s="294"/>
      <c r="FH9" s="294"/>
      <c r="FI9" s="294"/>
      <c r="FJ9" s="294"/>
      <c r="FK9" s="294"/>
      <c r="FL9" s="294"/>
      <c r="FM9" s="294"/>
      <c r="FN9" s="294"/>
      <c r="FO9" s="294"/>
      <c r="FP9" s="294"/>
      <c r="FQ9" s="294"/>
      <c r="FR9" s="294"/>
      <c r="FS9" s="294"/>
      <c r="FT9" s="294"/>
      <c r="FU9" s="294"/>
      <c r="FV9" s="294"/>
      <c r="FW9" s="294"/>
      <c r="FX9" s="294"/>
      <c r="FY9" s="294"/>
      <c r="FZ9" s="294"/>
      <c r="GA9" s="294"/>
      <c r="GB9" s="294"/>
      <c r="GC9" s="294"/>
      <c r="GD9" s="294"/>
      <c r="GE9" s="294"/>
      <c r="GF9" s="294"/>
      <c r="GG9" s="294"/>
      <c r="GH9" s="294"/>
      <c r="GI9" s="294"/>
      <c r="GJ9" s="294"/>
      <c r="GK9" s="294"/>
      <c r="GL9" s="294"/>
      <c r="GM9" s="294"/>
      <c r="GN9" s="294"/>
      <c r="GO9" s="294"/>
      <c r="GP9" s="294"/>
      <c r="GQ9" s="294"/>
      <c r="GR9" s="294"/>
      <c r="GS9" s="294"/>
      <c r="GT9" s="294"/>
      <c r="GU9" s="294"/>
      <c r="GV9" s="294"/>
      <c r="GW9" s="294"/>
      <c r="GX9" s="294"/>
      <c r="GY9" s="294"/>
      <c r="GZ9" s="294"/>
      <c r="HA9" s="294"/>
      <c r="HB9" s="294"/>
      <c r="HC9" s="294"/>
      <c r="HD9" s="294"/>
      <c r="HE9" s="294"/>
      <c r="HF9" s="294"/>
      <c r="HG9" s="294"/>
      <c r="HH9" s="294"/>
      <c r="HI9" s="294"/>
      <c r="HJ9" s="294"/>
      <c r="HK9" s="294"/>
      <c r="HL9" s="294"/>
      <c r="HM9" s="294"/>
      <c r="HN9" s="294"/>
      <c r="HO9" s="294"/>
      <c r="HP9" s="294"/>
      <c r="HQ9" s="294"/>
      <c r="HR9" s="294"/>
      <c r="HS9" s="294"/>
      <c r="HT9" s="294"/>
      <c r="HU9" s="294"/>
      <c r="HV9" s="294"/>
      <c r="HW9" s="294"/>
      <c r="HX9" s="294"/>
      <c r="HY9" s="294"/>
      <c r="HZ9" s="294"/>
      <c r="IA9" s="294"/>
      <c r="IB9" s="294"/>
      <c r="IC9" s="294"/>
      <c r="ID9" s="294"/>
      <c r="IE9" s="294"/>
      <c r="IF9" s="294"/>
      <c r="IG9" s="294"/>
      <c r="IH9" s="294"/>
      <c r="II9" s="294"/>
      <c r="IJ9" s="294"/>
      <c r="IK9" s="294"/>
      <c r="IL9" s="294"/>
      <c r="IM9" s="294"/>
      <c r="IN9" s="294"/>
      <c r="IO9" s="294"/>
      <c r="IP9" s="294"/>
      <c r="IQ9" s="294"/>
      <c r="IR9" s="294"/>
      <c r="IS9" s="294"/>
      <c r="IT9" s="294"/>
      <c r="IU9" s="294"/>
      <c r="IV9" s="294"/>
    </row>
    <row r="10" spans="1:256" hidden="1">
      <c r="A10" s="307" t="s">
        <v>470</v>
      </c>
      <c r="B10" s="308"/>
      <c r="C10" s="309"/>
      <c r="D10" s="302"/>
      <c r="E10" s="294"/>
      <c r="F10" s="294"/>
      <c r="G10" s="294"/>
      <c r="H10" s="294"/>
      <c r="I10" s="294"/>
      <c r="J10" s="294"/>
      <c r="K10" s="294"/>
      <c r="L10" s="294"/>
      <c r="M10" s="294"/>
      <c r="N10" s="294"/>
      <c r="O10" s="294"/>
      <c r="P10" s="294"/>
      <c r="Q10" s="294"/>
      <c r="R10" s="294"/>
      <c r="S10" s="294"/>
      <c r="T10" s="294"/>
      <c r="U10" s="294"/>
      <c r="V10" s="294"/>
      <c r="W10" s="294"/>
      <c r="X10" s="294"/>
      <c r="Y10" s="294"/>
      <c r="Z10" s="294"/>
      <c r="AA10" s="294"/>
      <c r="AB10" s="294"/>
      <c r="AC10" s="294"/>
      <c r="AD10" s="294"/>
      <c r="AE10" s="294"/>
      <c r="AF10" s="294"/>
      <c r="AG10" s="294"/>
      <c r="AH10" s="294"/>
      <c r="AI10" s="294"/>
      <c r="AJ10" s="294"/>
      <c r="AK10" s="294"/>
      <c r="AL10" s="294"/>
      <c r="AM10" s="294"/>
      <c r="AN10" s="294"/>
      <c r="AO10" s="294"/>
      <c r="AP10" s="294"/>
      <c r="AQ10" s="294"/>
      <c r="AR10" s="294"/>
      <c r="AS10" s="294"/>
      <c r="AT10" s="294"/>
      <c r="AU10" s="294"/>
      <c r="AV10" s="294"/>
      <c r="AW10" s="294"/>
      <c r="AX10" s="294"/>
      <c r="AY10" s="294"/>
      <c r="AZ10" s="294"/>
      <c r="BA10" s="294"/>
      <c r="BB10" s="294"/>
      <c r="BC10" s="294"/>
      <c r="BD10" s="294"/>
      <c r="BE10" s="294"/>
      <c r="BF10" s="294"/>
      <c r="BG10" s="294"/>
      <c r="BH10" s="294"/>
      <c r="BI10" s="294"/>
      <c r="BJ10" s="294"/>
      <c r="BK10" s="294"/>
      <c r="BL10" s="294"/>
      <c r="BM10" s="294"/>
      <c r="BN10" s="294"/>
      <c r="BO10" s="294"/>
      <c r="BP10" s="294"/>
      <c r="BQ10" s="294"/>
      <c r="BR10" s="294"/>
      <c r="BS10" s="294"/>
      <c r="BT10" s="294"/>
      <c r="BU10" s="294"/>
      <c r="BV10" s="294"/>
      <c r="BW10" s="294"/>
      <c r="BX10" s="294"/>
      <c r="BY10" s="294"/>
      <c r="BZ10" s="294"/>
      <c r="CA10" s="294"/>
      <c r="CB10" s="294"/>
      <c r="CC10" s="294"/>
      <c r="CD10" s="294"/>
      <c r="CE10" s="294"/>
      <c r="CF10" s="294"/>
      <c r="CG10" s="294"/>
      <c r="CH10" s="294"/>
      <c r="CI10" s="294"/>
      <c r="CJ10" s="294"/>
      <c r="CK10" s="294"/>
      <c r="CL10" s="294"/>
      <c r="CM10" s="294"/>
      <c r="CN10" s="294"/>
      <c r="CO10" s="294"/>
      <c r="CP10" s="294"/>
      <c r="CQ10" s="294"/>
      <c r="CR10" s="294"/>
      <c r="CS10" s="294"/>
      <c r="CT10" s="294"/>
      <c r="CU10" s="294"/>
      <c r="CV10" s="294"/>
      <c r="CW10" s="294"/>
      <c r="CX10" s="294"/>
      <c r="CY10" s="294"/>
      <c r="CZ10" s="294"/>
      <c r="DA10" s="294"/>
      <c r="DB10" s="294"/>
      <c r="DC10" s="294"/>
      <c r="DD10" s="294"/>
      <c r="DE10" s="294"/>
      <c r="DF10" s="294"/>
      <c r="DG10" s="294"/>
      <c r="DH10" s="294"/>
      <c r="DI10" s="294"/>
      <c r="DJ10" s="294"/>
      <c r="DK10" s="294"/>
      <c r="DL10" s="294"/>
      <c r="DM10" s="294"/>
      <c r="DN10" s="294"/>
      <c r="DO10" s="294"/>
      <c r="DP10" s="294"/>
      <c r="DQ10" s="294"/>
      <c r="DR10" s="294"/>
      <c r="DS10" s="294"/>
      <c r="DT10" s="294"/>
      <c r="DU10" s="294"/>
      <c r="DV10" s="294"/>
      <c r="DW10" s="294"/>
      <c r="DX10" s="294"/>
      <c r="DY10" s="294"/>
      <c r="DZ10" s="294"/>
      <c r="EA10" s="294"/>
      <c r="EB10" s="294"/>
      <c r="EC10" s="294"/>
      <c r="ED10" s="294"/>
      <c r="EE10" s="294"/>
      <c r="EF10" s="294"/>
      <c r="EG10" s="294"/>
      <c r="EH10" s="294"/>
      <c r="EI10" s="294"/>
      <c r="EJ10" s="294"/>
      <c r="EK10" s="294"/>
      <c r="EL10" s="294"/>
      <c r="EM10" s="294"/>
      <c r="EN10" s="294"/>
      <c r="EO10" s="294"/>
      <c r="EP10" s="294"/>
      <c r="EQ10" s="294"/>
      <c r="ER10" s="294"/>
      <c r="ES10" s="294"/>
      <c r="ET10" s="294"/>
      <c r="EU10" s="294"/>
      <c r="EV10" s="294"/>
      <c r="EW10" s="294"/>
      <c r="EX10" s="294"/>
      <c r="EY10" s="294"/>
      <c r="EZ10" s="294"/>
      <c r="FA10" s="294"/>
      <c r="FB10" s="294"/>
      <c r="FC10" s="294"/>
      <c r="FD10" s="294"/>
      <c r="FE10" s="294"/>
      <c r="FF10" s="294"/>
      <c r="FG10" s="294"/>
      <c r="FH10" s="294"/>
      <c r="FI10" s="294"/>
      <c r="FJ10" s="294"/>
      <c r="FK10" s="294"/>
      <c r="FL10" s="294"/>
      <c r="FM10" s="294"/>
      <c r="FN10" s="294"/>
      <c r="FO10" s="294"/>
      <c r="FP10" s="294"/>
      <c r="FQ10" s="294"/>
      <c r="FR10" s="294"/>
      <c r="FS10" s="294"/>
      <c r="FT10" s="294"/>
      <c r="FU10" s="294"/>
      <c r="FV10" s="294"/>
      <c r="FW10" s="294"/>
      <c r="FX10" s="294"/>
      <c r="FY10" s="294"/>
      <c r="FZ10" s="294"/>
      <c r="GA10" s="294"/>
      <c r="GB10" s="294"/>
      <c r="GC10" s="294"/>
      <c r="GD10" s="294"/>
      <c r="GE10" s="294"/>
      <c r="GF10" s="294"/>
      <c r="GG10" s="294"/>
      <c r="GH10" s="294"/>
      <c r="GI10" s="294"/>
      <c r="GJ10" s="294"/>
      <c r="GK10" s="294"/>
      <c r="GL10" s="294"/>
      <c r="GM10" s="294"/>
      <c r="GN10" s="294"/>
      <c r="GO10" s="294"/>
      <c r="GP10" s="294"/>
      <c r="GQ10" s="294"/>
      <c r="GR10" s="294"/>
      <c r="GS10" s="294"/>
      <c r="GT10" s="294"/>
      <c r="GU10" s="294"/>
      <c r="GV10" s="294"/>
      <c r="GW10" s="294"/>
      <c r="GX10" s="294"/>
      <c r="GY10" s="294"/>
      <c r="GZ10" s="294"/>
      <c r="HA10" s="294"/>
      <c r="HB10" s="294"/>
      <c r="HC10" s="294"/>
      <c r="HD10" s="294"/>
      <c r="HE10" s="294"/>
      <c r="HF10" s="294"/>
      <c r="HG10" s="294"/>
      <c r="HH10" s="294"/>
      <c r="HI10" s="294"/>
      <c r="HJ10" s="294"/>
      <c r="HK10" s="294"/>
      <c r="HL10" s="294"/>
      <c r="HM10" s="294"/>
      <c r="HN10" s="294"/>
      <c r="HO10" s="294"/>
      <c r="HP10" s="294"/>
      <c r="HQ10" s="294"/>
      <c r="HR10" s="294"/>
      <c r="HS10" s="294"/>
      <c r="HT10" s="294"/>
      <c r="HU10" s="294"/>
      <c r="HV10" s="294"/>
      <c r="HW10" s="294"/>
      <c r="HX10" s="294"/>
      <c r="HY10" s="294"/>
      <c r="HZ10" s="294"/>
      <c r="IA10" s="294"/>
      <c r="IB10" s="294"/>
      <c r="IC10" s="294"/>
      <c r="ID10" s="294"/>
      <c r="IE10" s="294"/>
      <c r="IF10" s="294"/>
      <c r="IG10" s="294"/>
      <c r="IH10" s="294"/>
      <c r="II10" s="294"/>
      <c r="IJ10" s="294"/>
      <c r="IK10" s="294"/>
      <c r="IL10" s="294"/>
      <c r="IM10" s="294"/>
      <c r="IN10" s="294"/>
      <c r="IO10" s="294"/>
      <c r="IP10" s="294"/>
      <c r="IQ10" s="294"/>
      <c r="IR10" s="294"/>
      <c r="IS10" s="294"/>
      <c r="IT10" s="294"/>
      <c r="IU10" s="294"/>
      <c r="IV10" s="294"/>
    </row>
    <row r="11" spans="1:256" hidden="1">
      <c r="A11" s="310" t="s">
        <v>471</v>
      </c>
      <c r="B11" s="300"/>
      <c r="C11" s="301"/>
      <c r="D11" s="302"/>
      <c r="E11" s="294"/>
      <c r="F11" s="294"/>
      <c r="G11" s="294"/>
      <c r="H11" s="294"/>
      <c r="I11" s="294"/>
      <c r="J11" s="294"/>
      <c r="K11" s="294"/>
      <c r="L11" s="294"/>
      <c r="M11" s="294"/>
      <c r="N11" s="294"/>
      <c r="O11" s="294"/>
      <c r="P11" s="294"/>
      <c r="Q11" s="294"/>
      <c r="R11" s="294"/>
      <c r="S11" s="294"/>
      <c r="T11" s="294"/>
      <c r="U11" s="294"/>
      <c r="V11" s="294"/>
      <c r="W11" s="294"/>
      <c r="X11" s="294"/>
      <c r="Y11" s="294"/>
      <c r="Z11" s="294"/>
      <c r="AA11" s="294"/>
      <c r="AB11" s="294"/>
      <c r="AC11" s="294"/>
      <c r="AD11" s="294"/>
      <c r="AE11" s="294"/>
      <c r="AF11" s="294"/>
      <c r="AG11" s="294"/>
      <c r="AH11" s="294"/>
      <c r="AI11" s="294"/>
      <c r="AJ11" s="294"/>
      <c r="AK11" s="294"/>
      <c r="AL11" s="294"/>
      <c r="AM11" s="294"/>
      <c r="AN11" s="294"/>
      <c r="AO11" s="294"/>
      <c r="AP11" s="294"/>
      <c r="AQ11" s="294"/>
      <c r="AR11" s="294"/>
      <c r="AS11" s="294"/>
      <c r="AT11" s="294"/>
      <c r="AU11" s="294"/>
      <c r="AV11" s="294"/>
      <c r="AW11" s="294"/>
      <c r="AX11" s="294"/>
      <c r="AY11" s="294"/>
      <c r="AZ11" s="294"/>
      <c r="BA11" s="294"/>
      <c r="BB11" s="294"/>
      <c r="BC11" s="294"/>
      <c r="BD11" s="294"/>
      <c r="BE11" s="294"/>
      <c r="BF11" s="294"/>
      <c r="BG11" s="294"/>
      <c r="BH11" s="294"/>
      <c r="BI11" s="294"/>
      <c r="BJ11" s="294"/>
      <c r="BK11" s="294"/>
      <c r="BL11" s="294"/>
      <c r="BM11" s="294"/>
      <c r="BN11" s="294"/>
      <c r="BO11" s="294"/>
      <c r="BP11" s="294"/>
      <c r="BQ11" s="294"/>
      <c r="BR11" s="294"/>
      <c r="BS11" s="294"/>
      <c r="BT11" s="294"/>
      <c r="BU11" s="294"/>
      <c r="BV11" s="294"/>
      <c r="BW11" s="294"/>
      <c r="BX11" s="294"/>
      <c r="BY11" s="294"/>
      <c r="BZ11" s="294"/>
      <c r="CA11" s="294"/>
      <c r="CB11" s="294"/>
      <c r="CC11" s="294"/>
      <c r="CD11" s="294"/>
      <c r="CE11" s="294"/>
      <c r="CF11" s="294"/>
      <c r="CG11" s="294"/>
      <c r="CH11" s="294"/>
      <c r="CI11" s="294"/>
      <c r="CJ11" s="294"/>
      <c r="CK11" s="294"/>
      <c r="CL11" s="294"/>
      <c r="CM11" s="294"/>
      <c r="CN11" s="294"/>
      <c r="CO11" s="294"/>
      <c r="CP11" s="294"/>
      <c r="CQ11" s="294"/>
      <c r="CR11" s="294"/>
      <c r="CS11" s="294"/>
      <c r="CT11" s="294"/>
      <c r="CU11" s="294"/>
      <c r="CV11" s="294"/>
      <c r="CW11" s="294"/>
      <c r="CX11" s="294"/>
      <c r="CY11" s="294"/>
      <c r="CZ11" s="294"/>
      <c r="DA11" s="294"/>
      <c r="DB11" s="294"/>
      <c r="DC11" s="294"/>
      <c r="DD11" s="294"/>
      <c r="DE11" s="294"/>
      <c r="DF11" s="294"/>
      <c r="DG11" s="294"/>
      <c r="DH11" s="294"/>
      <c r="DI11" s="294"/>
      <c r="DJ11" s="294"/>
      <c r="DK11" s="294"/>
      <c r="DL11" s="294"/>
      <c r="DM11" s="294"/>
      <c r="DN11" s="294"/>
      <c r="DO11" s="294"/>
      <c r="DP11" s="294"/>
      <c r="DQ11" s="294"/>
      <c r="DR11" s="294"/>
      <c r="DS11" s="294"/>
      <c r="DT11" s="294"/>
      <c r="DU11" s="294"/>
      <c r="DV11" s="294"/>
      <c r="DW11" s="294"/>
      <c r="DX11" s="294"/>
      <c r="DY11" s="294"/>
      <c r="DZ11" s="294"/>
      <c r="EA11" s="294"/>
      <c r="EB11" s="294"/>
      <c r="EC11" s="294"/>
      <c r="ED11" s="294"/>
      <c r="EE11" s="294"/>
      <c r="EF11" s="294"/>
      <c r="EG11" s="294"/>
      <c r="EH11" s="294"/>
      <c r="EI11" s="294"/>
      <c r="EJ11" s="294"/>
      <c r="EK11" s="294"/>
      <c r="EL11" s="294"/>
      <c r="EM11" s="294"/>
      <c r="EN11" s="294"/>
      <c r="EO11" s="294"/>
      <c r="EP11" s="294"/>
      <c r="EQ11" s="294"/>
      <c r="ER11" s="294"/>
      <c r="ES11" s="294"/>
      <c r="ET11" s="294"/>
      <c r="EU11" s="294"/>
      <c r="EV11" s="294"/>
      <c r="EW11" s="294"/>
      <c r="EX11" s="294"/>
      <c r="EY11" s="294"/>
      <c r="EZ11" s="294"/>
      <c r="FA11" s="294"/>
      <c r="FB11" s="294"/>
      <c r="FC11" s="294"/>
      <c r="FD11" s="294"/>
      <c r="FE11" s="294"/>
      <c r="FF11" s="294"/>
      <c r="FG11" s="294"/>
      <c r="FH11" s="294"/>
      <c r="FI11" s="294"/>
      <c r="FJ11" s="294"/>
      <c r="FK11" s="294"/>
      <c r="FL11" s="294"/>
      <c r="FM11" s="294"/>
      <c r="FN11" s="294"/>
      <c r="FO11" s="294"/>
      <c r="FP11" s="294"/>
      <c r="FQ11" s="294"/>
      <c r="FR11" s="294"/>
      <c r="FS11" s="294"/>
      <c r="FT11" s="294"/>
      <c r="FU11" s="294"/>
      <c r="FV11" s="294"/>
      <c r="FW11" s="294"/>
      <c r="FX11" s="294"/>
      <c r="FY11" s="294"/>
      <c r="FZ11" s="294"/>
      <c r="GA11" s="294"/>
      <c r="GB11" s="294"/>
      <c r="GC11" s="294"/>
      <c r="GD11" s="294"/>
      <c r="GE11" s="294"/>
      <c r="GF11" s="294"/>
      <c r="GG11" s="294"/>
      <c r="GH11" s="294"/>
      <c r="GI11" s="294"/>
      <c r="GJ11" s="294"/>
      <c r="GK11" s="294"/>
      <c r="GL11" s="294"/>
      <c r="GM11" s="294"/>
      <c r="GN11" s="294"/>
      <c r="GO11" s="294"/>
      <c r="GP11" s="294"/>
      <c r="GQ11" s="294"/>
      <c r="GR11" s="294"/>
      <c r="GS11" s="294"/>
      <c r="GT11" s="294"/>
      <c r="GU11" s="294"/>
      <c r="GV11" s="294"/>
      <c r="GW11" s="294"/>
      <c r="GX11" s="294"/>
      <c r="GY11" s="294"/>
      <c r="GZ11" s="294"/>
      <c r="HA11" s="294"/>
      <c r="HB11" s="294"/>
      <c r="HC11" s="294"/>
      <c r="HD11" s="294"/>
      <c r="HE11" s="294"/>
      <c r="HF11" s="294"/>
      <c r="HG11" s="294"/>
      <c r="HH11" s="294"/>
      <c r="HI11" s="294"/>
      <c r="HJ11" s="294"/>
      <c r="HK11" s="294"/>
      <c r="HL11" s="294"/>
      <c r="HM11" s="294"/>
      <c r="HN11" s="294"/>
      <c r="HO11" s="294"/>
      <c r="HP11" s="294"/>
      <c r="HQ11" s="294"/>
      <c r="HR11" s="294"/>
      <c r="HS11" s="294"/>
      <c r="HT11" s="294"/>
      <c r="HU11" s="294"/>
      <c r="HV11" s="294"/>
      <c r="HW11" s="294"/>
      <c r="HX11" s="294"/>
      <c r="HY11" s="294"/>
      <c r="HZ11" s="294"/>
      <c r="IA11" s="294"/>
      <c r="IB11" s="294"/>
      <c r="IC11" s="294"/>
      <c r="ID11" s="294"/>
      <c r="IE11" s="294"/>
      <c r="IF11" s="294"/>
      <c r="IG11" s="294"/>
      <c r="IH11" s="294"/>
      <c r="II11" s="294"/>
      <c r="IJ11" s="294"/>
      <c r="IK11" s="294"/>
      <c r="IL11" s="294"/>
      <c r="IM11" s="294"/>
      <c r="IN11" s="294"/>
      <c r="IO11" s="294"/>
      <c r="IP11" s="294"/>
      <c r="IQ11" s="294"/>
      <c r="IR11" s="294"/>
      <c r="IS11" s="294"/>
      <c r="IT11" s="294"/>
      <c r="IU11" s="294"/>
      <c r="IV11" s="294"/>
    </row>
    <row r="12" spans="1:256" hidden="1">
      <c r="A12" s="310" t="s">
        <v>472</v>
      </c>
      <c r="B12" s="300"/>
      <c r="C12" s="301"/>
      <c r="D12" s="302"/>
      <c r="E12" s="294"/>
      <c r="F12" s="294"/>
      <c r="G12" s="294"/>
      <c r="H12" s="294"/>
      <c r="I12" s="294"/>
      <c r="J12" s="294"/>
      <c r="K12" s="294"/>
      <c r="L12" s="294"/>
      <c r="M12" s="294"/>
      <c r="N12" s="294"/>
      <c r="O12" s="294"/>
      <c r="P12" s="294"/>
      <c r="Q12" s="294"/>
      <c r="R12" s="294"/>
      <c r="S12" s="294"/>
      <c r="T12" s="294"/>
      <c r="U12" s="294"/>
      <c r="V12" s="294"/>
      <c r="W12" s="294"/>
      <c r="X12" s="294"/>
      <c r="Y12" s="294"/>
      <c r="Z12" s="294"/>
      <c r="AA12" s="294"/>
      <c r="AB12" s="294"/>
      <c r="AC12" s="294"/>
      <c r="AD12" s="294"/>
      <c r="AE12" s="294"/>
      <c r="AF12" s="294"/>
      <c r="AG12" s="294"/>
      <c r="AH12" s="294"/>
      <c r="AI12" s="294"/>
      <c r="AJ12" s="294"/>
      <c r="AK12" s="294"/>
      <c r="AL12" s="294"/>
      <c r="AM12" s="294"/>
      <c r="AN12" s="294"/>
      <c r="AO12" s="294"/>
      <c r="AP12" s="294"/>
      <c r="AQ12" s="294"/>
      <c r="AR12" s="294"/>
      <c r="AS12" s="294"/>
      <c r="AT12" s="294"/>
      <c r="AU12" s="294"/>
      <c r="AV12" s="294"/>
      <c r="AW12" s="294"/>
      <c r="AX12" s="294"/>
      <c r="AY12" s="294"/>
      <c r="AZ12" s="294"/>
      <c r="BA12" s="294"/>
      <c r="BB12" s="294"/>
      <c r="BC12" s="294"/>
      <c r="BD12" s="294"/>
      <c r="BE12" s="294"/>
      <c r="BF12" s="294"/>
      <c r="BG12" s="294"/>
      <c r="BH12" s="294"/>
      <c r="BI12" s="294"/>
      <c r="BJ12" s="294"/>
      <c r="BK12" s="294"/>
      <c r="BL12" s="294"/>
      <c r="BM12" s="294"/>
      <c r="BN12" s="294"/>
      <c r="BO12" s="294"/>
      <c r="BP12" s="294"/>
      <c r="BQ12" s="294"/>
      <c r="BR12" s="294"/>
      <c r="BS12" s="294"/>
      <c r="BT12" s="294"/>
      <c r="BU12" s="294"/>
      <c r="BV12" s="294"/>
      <c r="BW12" s="294"/>
      <c r="BX12" s="294"/>
      <c r="BY12" s="294"/>
      <c r="BZ12" s="294"/>
      <c r="CA12" s="294"/>
      <c r="CB12" s="294"/>
      <c r="CC12" s="294"/>
      <c r="CD12" s="294"/>
      <c r="CE12" s="294"/>
      <c r="CF12" s="294"/>
      <c r="CG12" s="294"/>
      <c r="CH12" s="294"/>
      <c r="CI12" s="294"/>
      <c r="CJ12" s="294"/>
      <c r="CK12" s="294"/>
      <c r="CL12" s="294"/>
      <c r="CM12" s="294"/>
      <c r="CN12" s="294"/>
      <c r="CO12" s="294"/>
      <c r="CP12" s="294"/>
      <c r="CQ12" s="294"/>
      <c r="CR12" s="294"/>
      <c r="CS12" s="294"/>
      <c r="CT12" s="294"/>
      <c r="CU12" s="294"/>
      <c r="CV12" s="294"/>
      <c r="CW12" s="294"/>
      <c r="CX12" s="294"/>
      <c r="CY12" s="294"/>
      <c r="CZ12" s="294"/>
      <c r="DA12" s="294"/>
      <c r="DB12" s="294"/>
      <c r="DC12" s="294"/>
      <c r="DD12" s="294"/>
      <c r="DE12" s="294"/>
      <c r="DF12" s="294"/>
      <c r="DG12" s="294"/>
      <c r="DH12" s="294"/>
      <c r="DI12" s="294"/>
      <c r="DJ12" s="294"/>
      <c r="DK12" s="294"/>
      <c r="DL12" s="294"/>
      <c r="DM12" s="294"/>
      <c r="DN12" s="294"/>
      <c r="DO12" s="294"/>
      <c r="DP12" s="294"/>
      <c r="DQ12" s="294"/>
      <c r="DR12" s="294"/>
      <c r="DS12" s="294"/>
      <c r="DT12" s="294"/>
      <c r="DU12" s="294"/>
      <c r="DV12" s="294"/>
      <c r="DW12" s="294"/>
      <c r="DX12" s="294"/>
      <c r="DY12" s="294"/>
      <c r="DZ12" s="294"/>
      <c r="EA12" s="294"/>
      <c r="EB12" s="294"/>
      <c r="EC12" s="294"/>
      <c r="ED12" s="294"/>
      <c r="EE12" s="294"/>
      <c r="EF12" s="294"/>
      <c r="EG12" s="294"/>
      <c r="EH12" s="294"/>
      <c r="EI12" s="294"/>
      <c r="EJ12" s="294"/>
      <c r="EK12" s="294"/>
      <c r="EL12" s="294"/>
      <c r="EM12" s="294"/>
      <c r="EN12" s="294"/>
      <c r="EO12" s="294"/>
      <c r="EP12" s="294"/>
      <c r="EQ12" s="294"/>
      <c r="ER12" s="294"/>
      <c r="ES12" s="294"/>
      <c r="ET12" s="294"/>
      <c r="EU12" s="294"/>
      <c r="EV12" s="294"/>
      <c r="EW12" s="294"/>
      <c r="EX12" s="294"/>
      <c r="EY12" s="294"/>
      <c r="EZ12" s="294"/>
      <c r="FA12" s="294"/>
      <c r="FB12" s="294"/>
      <c r="FC12" s="294"/>
      <c r="FD12" s="294"/>
      <c r="FE12" s="294"/>
      <c r="FF12" s="294"/>
      <c r="FG12" s="294"/>
      <c r="FH12" s="294"/>
      <c r="FI12" s="294"/>
      <c r="FJ12" s="294"/>
      <c r="FK12" s="294"/>
      <c r="FL12" s="294"/>
      <c r="FM12" s="294"/>
      <c r="FN12" s="294"/>
      <c r="FO12" s="294"/>
      <c r="FP12" s="294"/>
      <c r="FQ12" s="294"/>
      <c r="FR12" s="294"/>
      <c r="FS12" s="294"/>
      <c r="FT12" s="294"/>
      <c r="FU12" s="294"/>
      <c r="FV12" s="294"/>
      <c r="FW12" s="294"/>
      <c r="FX12" s="294"/>
      <c r="FY12" s="294"/>
      <c r="FZ12" s="294"/>
      <c r="GA12" s="294"/>
      <c r="GB12" s="294"/>
      <c r="GC12" s="294"/>
      <c r="GD12" s="294"/>
      <c r="GE12" s="294"/>
      <c r="GF12" s="294"/>
      <c r="GG12" s="294"/>
      <c r="GH12" s="294"/>
      <c r="GI12" s="294"/>
      <c r="GJ12" s="294"/>
      <c r="GK12" s="294"/>
      <c r="GL12" s="294"/>
      <c r="GM12" s="294"/>
      <c r="GN12" s="294"/>
      <c r="GO12" s="294"/>
      <c r="GP12" s="294"/>
      <c r="GQ12" s="294"/>
      <c r="GR12" s="294"/>
      <c r="GS12" s="294"/>
      <c r="GT12" s="294"/>
      <c r="GU12" s="294"/>
      <c r="GV12" s="294"/>
      <c r="GW12" s="294"/>
      <c r="GX12" s="294"/>
      <c r="GY12" s="294"/>
      <c r="GZ12" s="294"/>
      <c r="HA12" s="294"/>
      <c r="HB12" s="294"/>
      <c r="HC12" s="294"/>
      <c r="HD12" s="294"/>
      <c r="HE12" s="294"/>
      <c r="HF12" s="294"/>
      <c r="HG12" s="294"/>
      <c r="HH12" s="294"/>
      <c r="HI12" s="294"/>
      <c r="HJ12" s="294"/>
      <c r="HK12" s="294"/>
      <c r="HL12" s="294"/>
      <c r="HM12" s="294"/>
      <c r="HN12" s="294"/>
      <c r="HO12" s="294"/>
      <c r="HP12" s="294"/>
      <c r="HQ12" s="294"/>
      <c r="HR12" s="294"/>
      <c r="HS12" s="294"/>
      <c r="HT12" s="294"/>
      <c r="HU12" s="294"/>
      <c r="HV12" s="294"/>
      <c r="HW12" s="294"/>
      <c r="HX12" s="294"/>
      <c r="HY12" s="294"/>
      <c r="HZ12" s="294"/>
      <c r="IA12" s="294"/>
      <c r="IB12" s="294"/>
      <c r="IC12" s="294"/>
      <c r="ID12" s="294"/>
      <c r="IE12" s="294"/>
      <c r="IF12" s="294"/>
      <c r="IG12" s="294"/>
      <c r="IH12" s="294"/>
      <c r="II12" s="294"/>
      <c r="IJ12" s="294"/>
      <c r="IK12" s="294"/>
      <c r="IL12" s="294"/>
      <c r="IM12" s="294"/>
      <c r="IN12" s="294"/>
      <c r="IO12" s="294"/>
      <c r="IP12" s="294"/>
      <c r="IQ12" s="294"/>
      <c r="IR12" s="294"/>
      <c r="IS12" s="294"/>
      <c r="IT12" s="294"/>
      <c r="IU12" s="294"/>
      <c r="IV12" s="294"/>
    </row>
    <row r="13" spans="1:256" hidden="1">
      <c r="A13" s="307" t="s">
        <v>473</v>
      </c>
      <c r="B13" s="308"/>
      <c r="C13" s="309"/>
      <c r="D13" s="302"/>
      <c r="E13" s="294"/>
      <c r="F13" s="294"/>
      <c r="G13" s="294"/>
      <c r="H13" s="294"/>
      <c r="I13" s="294"/>
      <c r="J13" s="294"/>
      <c r="K13" s="294"/>
      <c r="L13" s="294"/>
      <c r="M13" s="294"/>
      <c r="N13" s="294"/>
      <c r="O13" s="294"/>
      <c r="P13" s="294"/>
      <c r="Q13" s="294"/>
      <c r="R13" s="294"/>
      <c r="S13" s="294"/>
      <c r="T13" s="294"/>
      <c r="U13" s="294"/>
      <c r="V13" s="294"/>
      <c r="W13" s="294"/>
      <c r="X13" s="294"/>
      <c r="Y13" s="294"/>
      <c r="Z13" s="294"/>
      <c r="AA13" s="294"/>
      <c r="AB13" s="294"/>
      <c r="AC13" s="294"/>
      <c r="AD13" s="294"/>
      <c r="AE13" s="294"/>
      <c r="AF13" s="294"/>
      <c r="AG13" s="294"/>
      <c r="AH13" s="294"/>
      <c r="AI13" s="294"/>
      <c r="AJ13" s="294"/>
      <c r="AK13" s="294"/>
      <c r="AL13" s="294"/>
      <c r="AM13" s="294"/>
      <c r="AN13" s="294"/>
      <c r="AO13" s="294"/>
      <c r="AP13" s="294"/>
      <c r="AQ13" s="294"/>
      <c r="AR13" s="294"/>
      <c r="AS13" s="294"/>
      <c r="AT13" s="294"/>
      <c r="AU13" s="294"/>
      <c r="AV13" s="294"/>
      <c r="AW13" s="294"/>
      <c r="AX13" s="294"/>
      <c r="AY13" s="294"/>
      <c r="AZ13" s="294"/>
      <c r="BA13" s="294"/>
      <c r="BB13" s="294"/>
      <c r="BC13" s="294"/>
      <c r="BD13" s="294"/>
      <c r="BE13" s="294"/>
      <c r="BF13" s="294"/>
      <c r="BG13" s="294"/>
      <c r="BH13" s="294"/>
      <c r="BI13" s="294"/>
      <c r="BJ13" s="294"/>
      <c r="BK13" s="294"/>
      <c r="BL13" s="294"/>
      <c r="BM13" s="294"/>
      <c r="BN13" s="294"/>
      <c r="BO13" s="294"/>
      <c r="BP13" s="294"/>
      <c r="BQ13" s="294"/>
      <c r="BR13" s="294"/>
      <c r="BS13" s="294"/>
      <c r="BT13" s="294"/>
      <c r="BU13" s="294"/>
      <c r="BV13" s="294"/>
      <c r="BW13" s="294"/>
      <c r="BX13" s="294"/>
      <c r="BY13" s="294"/>
      <c r="BZ13" s="294"/>
      <c r="CA13" s="294"/>
      <c r="CB13" s="294"/>
      <c r="CC13" s="294"/>
      <c r="CD13" s="294"/>
      <c r="CE13" s="294"/>
      <c r="CF13" s="294"/>
      <c r="CG13" s="294"/>
      <c r="CH13" s="294"/>
      <c r="CI13" s="294"/>
      <c r="CJ13" s="294"/>
      <c r="CK13" s="294"/>
      <c r="CL13" s="294"/>
      <c r="CM13" s="294"/>
      <c r="CN13" s="294"/>
      <c r="CO13" s="294"/>
      <c r="CP13" s="294"/>
      <c r="CQ13" s="294"/>
      <c r="CR13" s="294"/>
      <c r="CS13" s="294"/>
      <c r="CT13" s="294"/>
      <c r="CU13" s="294"/>
      <c r="CV13" s="294"/>
      <c r="CW13" s="294"/>
      <c r="CX13" s="294"/>
      <c r="CY13" s="294"/>
      <c r="CZ13" s="294"/>
      <c r="DA13" s="294"/>
      <c r="DB13" s="294"/>
      <c r="DC13" s="294"/>
      <c r="DD13" s="294"/>
      <c r="DE13" s="294"/>
      <c r="DF13" s="294"/>
      <c r="DG13" s="294"/>
      <c r="DH13" s="294"/>
      <c r="DI13" s="294"/>
      <c r="DJ13" s="294"/>
      <c r="DK13" s="294"/>
      <c r="DL13" s="294"/>
      <c r="DM13" s="294"/>
      <c r="DN13" s="294"/>
      <c r="DO13" s="294"/>
      <c r="DP13" s="294"/>
      <c r="DQ13" s="294"/>
      <c r="DR13" s="294"/>
      <c r="DS13" s="294"/>
      <c r="DT13" s="294"/>
      <c r="DU13" s="294"/>
      <c r="DV13" s="294"/>
      <c r="DW13" s="294"/>
      <c r="DX13" s="294"/>
      <c r="DY13" s="294"/>
      <c r="DZ13" s="294"/>
      <c r="EA13" s="294"/>
      <c r="EB13" s="294"/>
      <c r="EC13" s="294"/>
      <c r="ED13" s="294"/>
      <c r="EE13" s="294"/>
      <c r="EF13" s="294"/>
      <c r="EG13" s="294"/>
      <c r="EH13" s="294"/>
      <c r="EI13" s="294"/>
      <c r="EJ13" s="294"/>
      <c r="EK13" s="294"/>
      <c r="EL13" s="294"/>
      <c r="EM13" s="294"/>
      <c r="EN13" s="294"/>
      <c r="EO13" s="294"/>
      <c r="EP13" s="294"/>
      <c r="EQ13" s="294"/>
      <c r="ER13" s="294"/>
      <c r="ES13" s="294"/>
      <c r="ET13" s="294"/>
      <c r="EU13" s="294"/>
      <c r="EV13" s="294"/>
      <c r="EW13" s="294"/>
      <c r="EX13" s="294"/>
      <c r="EY13" s="294"/>
      <c r="EZ13" s="294"/>
      <c r="FA13" s="294"/>
      <c r="FB13" s="294"/>
      <c r="FC13" s="294"/>
      <c r="FD13" s="294"/>
      <c r="FE13" s="294"/>
      <c r="FF13" s="294"/>
      <c r="FG13" s="294"/>
      <c r="FH13" s="294"/>
      <c r="FI13" s="294"/>
      <c r="FJ13" s="294"/>
      <c r="FK13" s="294"/>
      <c r="FL13" s="294"/>
      <c r="FM13" s="294"/>
      <c r="FN13" s="294"/>
      <c r="FO13" s="294"/>
      <c r="FP13" s="294"/>
      <c r="FQ13" s="294"/>
      <c r="FR13" s="294"/>
      <c r="FS13" s="294"/>
      <c r="FT13" s="294"/>
      <c r="FU13" s="294"/>
      <c r="FV13" s="294"/>
      <c r="FW13" s="294"/>
      <c r="FX13" s="294"/>
      <c r="FY13" s="294"/>
      <c r="FZ13" s="294"/>
      <c r="GA13" s="294"/>
      <c r="GB13" s="294"/>
      <c r="GC13" s="294"/>
      <c r="GD13" s="294"/>
      <c r="GE13" s="294"/>
      <c r="GF13" s="294"/>
      <c r="GG13" s="294"/>
      <c r="GH13" s="294"/>
      <c r="GI13" s="294"/>
      <c r="GJ13" s="294"/>
      <c r="GK13" s="294"/>
      <c r="GL13" s="294"/>
      <c r="GM13" s="294"/>
      <c r="GN13" s="294"/>
      <c r="GO13" s="294"/>
      <c r="GP13" s="294"/>
      <c r="GQ13" s="294"/>
      <c r="GR13" s="294"/>
      <c r="GS13" s="294"/>
      <c r="GT13" s="294"/>
      <c r="GU13" s="294"/>
      <c r="GV13" s="294"/>
      <c r="GW13" s="294"/>
      <c r="GX13" s="294"/>
      <c r="GY13" s="294"/>
      <c r="GZ13" s="294"/>
      <c r="HA13" s="294"/>
      <c r="HB13" s="294"/>
      <c r="HC13" s="294"/>
      <c r="HD13" s="294"/>
      <c r="HE13" s="294"/>
      <c r="HF13" s="294"/>
      <c r="HG13" s="294"/>
      <c r="HH13" s="294"/>
      <c r="HI13" s="294"/>
      <c r="HJ13" s="294"/>
      <c r="HK13" s="294"/>
      <c r="HL13" s="294"/>
      <c r="HM13" s="294"/>
      <c r="HN13" s="294"/>
      <c r="HO13" s="294"/>
      <c r="HP13" s="294"/>
      <c r="HQ13" s="294"/>
      <c r="HR13" s="294"/>
      <c r="HS13" s="294"/>
      <c r="HT13" s="294"/>
      <c r="HU13" s="294"/>
      <c r="HV13" s="294"/>
      <c r="HW13" s="294"/>
      <c r="HX13" s="294"/>
      <c r="HY13" s="294"/>
      <c r="HZ13" s="294"/>
      <c r="IA13" s="294"/>
      <c r="IB13" s="294"/>
      <c r="IC13" s="294"/>
      <c r="ID13" s="294"/>
      <c r="IE13" s="294"/>
      <c r="IF13" s="294"/>
      <c r="IG13" s="294"/>
      <c r="IH13" s="294"/>
      <c r="II13" s="294"/>
      <c r="IJ13" s="294"/>
      <c r="IK13" s="294"/>
      <c r="IL13" s="294"/>
      <c r="IM13" s="294"/>
      <c r="IN13" s="294"/>
      <c r="IO13" s="294"/>
      <c r="IP13" s="294"/>
      <c r="IQ13" s="294"/>
      <c r="IR13" s="294"/>
      <c r="IS13" s="294"/>
      <c r="IT13" s="294"/>
      <c r="IU13" s="294"/>
      <c r="IV13" s="294"/>
    </row>
    <row r="14" spans="1:256" hidden="1">
      <c r="A14" s="307" t="s">
        <v>474</v>
      </c>
      <c r="B14" s="308"/>
      <c r="C14" s="309"/>
      <c r="D14" s="302"/>
      <c r="E14" s="294"/>
      <c r="F14" s="294"/>
      <c r="G14" s="294"/>
      <c r="H14" s="294"/>
      <c r="I14" s="294"/>
      <c r="J14" s="294"/>
      <c r="K14" s="294"/>
      <c r="L14" s="294"/>
      <c r="M14" s="294"/>
      <c r="N14" s="294"/>
      <c r="O14" s="294"/>
      <c r="P14" s="294"/>
      <c r="Q14" s="294"/>
      <c r="R14" s="294"/>
      <c r="S14" s="294"/>
      <c r="T14" s="294"/>
      <c r="U14" s="294"/>
      <c r="V14" s="294"/>
      <c r="W14" s="294"/>
      <c r="X14" s="294"/>
      <c r="Y14" s="294"/>
      <c r="Z14" s="294"/>
      <c r="AA14" s="294"/>
      <c r="AB14" s="294"/>
      <c r="AC14" s="294"/>
      <c r="AD14" s="294"/>
      <c r="AE14" s="294"/>
      <c r="AF14" s="294"/>
      <c r="AG14" s="294"/>
      <c r="AH14" s="294"/>
      <c r="AI14" s="294"/>
      <c r="AJ14" s="294"/>
      <c r="AK14" s="294"/>
      <c r="AL14" s="294"/>
      <c r="AM14" s="294"/>
      <c r="AN14" s="294"/>
      <c r="AO14" s="294"/>
      <c r="AP14" s="294"/>
      <c r="AQ14" s="294"/>
      <c r="AR14" s="294"/>
      <c r="AS14" s="294"/>
      <c r="AT14" s="294"/>
      <c r="AU14" s="294"/>
      <c r="AV14" s="294"/>
      <c r="AW14" s="294"/>
      <c r="AX14" s="294"/>
      <c r="AY14" s="294"/>
      <c r="AZ14" s="294"/>
      <c r="BA14" s="294"/>
      <c r="BB14" s="294"/>
      <c r="BC14" s="294"/>
      <c r="BD14" s="294"/>
      <c r="BE14" s="294"/>
      <c r="BF14" s="294"/>
      <c r="BG14" s="294"/>
      <c r="BH14" s="294"/>
      <c r="BI14" s="294"/>
      <c r="BJ14" s="294"/>
      <c r="BK14" s="294"/>
      <c r="BL14" s="294"/>
      <c r="BM14" s="294"/>
      <c r="BN14" s="294"/>
      <c r="BO14" s="294"/>
      <c r="BP14" s="294"/>
      <c r="BQ14" s="294"/>
      <c r="BR14" s="294"/>
      <c r="BS14" s="294"/>
      <c r="BT14" s="294"/>
      <c r="BU14" s="294"/>
      <c r="BV14" s="294"/>
      <c r="BW14" s="294"/>
      <c r="BX14" s="294"/>
      <c r="BY14" s="294"/>
      <c r="BZ14" s="294"/>
      <c r="CA14" s="294"/>
      <c r="CB14" s="294"/>
      <c r="CC14" s="294"/>
      <c r="CD14" s="294"/>
      <c r="CE14" s="294"/>
      <c r="CF14" s="294"/>
      <c r="CG14" s="294"/>
      <c r="CH14" s="294"/>
      <c r="CI14" s="294"/>
      <c r="CJ14" s="294"/>
      <c r="CK14" s="294"/>
      <c r="CL14" s="294"/>
      <c r="CM14" s="294"/>
      <c r="CN14" s="294"/>
      <c r="CO14" s="294"/>
      <c r="CP14" s="294"/>
      <c r="CQ14" s="294"/>
      <c r="CR14" s="294"/>
      <c r="CS14" s="294"/>
      <c r="CT14" s="294"/>
      <c r="CU14" s="294"/>
      <c r="CV14" s="294"/>
      <c r="CW14" s="294"/>
      <c r="CX14" s="294"/>
      <c r="CY14" s="294"/>
      <c r="CZ14" s="294"/>
      <c r="DA14" s="294"/>
      <c r="DB14" s="294"/>
      <c r="DC14" s="294"/>
      <c r="DD14" s="294"/>
      <c r="DE14" s="294"/>
      <c r="DF14" s="294"/>
      <c r="DG14" s="294"/>
      <c r="DH14" s="294"/>
      <c r="DI14" s="294"/>
      <c r="DJ14" s="294"/>
      <c r="DK14" s="294"/>
      <c r="DL14" s="294"/>
      <c r="DM14" s="294"/>
      <c r="DN14" s="294"/>
      <c r="DO14" s="294"/>
      <c r="DP14" s="294"/>
      <c r="DQ14" s="294"/>
      <c r="DR14" s="294"/>
      <c r="DS14" s="294"/>
      <c r="DT14" s="294"/>
      <c r="DU14" s="294"/>
      <c r="DV14" s="294"/>
      <c r="DW14" s="294"/>
      <c r="DX14" s="294"/>
      <c r="DY14" s="294"/>
      <c r="DZ14" s="294"/>
      <c r="EA14" s="294"/>
      <c r="EB14" s="294"/>
      <c r="EC14" s="294"/>
      <c r="ED14" s="294"/>
      <c r="EE14" s="294"/>
      <c r="EF14" s="294"/>
      <c r="EG14" s="294"/>
      <c r="EH14" s="294"/>
      <c r="EI14" s="294"/>
      <c r="EJ14" s="294"/>
      <c r="EK14" s="294"/>
      <c r="EL14" s="294"/>
      <c r="EM14" s="294"/>
      <c r="EN14" s="294"/>
      <c r="EO14" s="294"/>
      <c r="EP14" s="294"/>
      <c r="EQ14" s="294"/>
      <c r="ER14" s="294"/>
      <c r="ES14" s="294"/>
      <c r="ET14" s="294"/>
      <c r="EU14" s="294"/>
      <c r="EV14" s="294"/>
      <c r="EW14" s="294"/>
      <c r="EX14" s="294"/>
      <c r="EY14" s="294"/>
      <c r="EZ14" s="294"/>
      <c r="FA14" s="294"/>
      <c r="FB14" s="294"/>
      <c r="FC14" s="294"/>
      <c r="FD14" s="294"/>
      <c r="FE14" s="294"/>
      <c r="FF14" s="294"/>
      <c r="FG14" s="294"/>
      <c r="FH14" s="294"/>
      <c r="FI14" s="294"/>
      <c r="FJ14" s="294"/>
      <c r="FK14" s="294"/>
      <c r="FL14" s="294"/>
      <c r="FM14" s="294"/>
      <c r="FN14" s="294"/>
      <c r="FO14" s="294"/>
      <c r="FP14" s="294"/>
      <c r="FQ14" s="294"/>
      <c r="FR14" s="294"/>
      <c r="FS14" s="294"/>
      <c r="FT14" s="294"/>
      <c r="FU14" s="294"/>
      <c r="FV14" s="294"/>
      <c r="FW14" s="294"/>
      <c r="FX14" s="294"/>
      <c r="FY14" s="294"/>
      <c r="FZ14" s="294"/>
      <c r="GA14" s="294"/>
      <c r="GB14" s="294"/>
      <c r="GC14" s="294"/>
      <c r="GD14" s="294"/>
      <c r="GE14" s="294"/>
      <c r="GF14" s="294"/>
      <c r="GG14" s="294"/>
      <c r="GH14" s="294"/>
      <c r="GI14" s="294"/>
      <c r="GJ14" s="294"/>
      <c r="GK14" s="294"/>
      <c r="GL14" s="294"/>
      <c r="GM14" s="294"/>
      <c r="GN14" s="294"/>
      <c r="GO14" s="294"/>
      <c r="GP14" s="294"/>
      <c r="GQ14" s="294"/>
      <c r="GR14" s="294"/>
      <c r="GS14" s="294"/>
      <c r="GT14" s="294"/>
      <c r="GU14" s="294"/>
      <c r="GV14" s="294"/>
      <c r="GW14" s="294"/>
      <c r="GX14" s="294"/>
      <c r="GY14" s="294"/>
      <c r="GZ14" s="294"/>
      <c r="HA14" s="294"/>
      <c r="HB14" s="294"/>
      <c r="HC14" s="294"/>
      <c r="HD14" s="294"/>
      <c r="HE14" s="294"/>
      <c r="HF14" s="294"/>
      <c r="HG14" s="294"/>
      <c r="HH14" s="294"/>
      <c r="HI14" s="294"/>
      <c r="HJ14" s="294"/>
      <c r="HK14" s="294"/>
      <c r="HL14" s="294"/>
      <c r="HM14" s="294"/>
      <c r="HN14" s="294"/>
      <c r="HO14" s="294"/>
      <c r="HP14" s="294"/>
      <c r="HQ14" s="294"/>
      <c r="HR14" s="294"/>
      <c r="HS14" s="294"/>
      <c r="HT14" s="294"/>
      <c r="HU14" s="294"/>
      <c r="HV14" s="294"/>
      <c r="HW14" s="294"/>
      <c r="HX14" s="294"/>
      <c r="HY14" s="294"/>
      <c r="HZ14" s="294"/>
      <c r="IA14" s="294"/>
      <c r="IB14" s="294"/>
      <c r="IC14" s="294"/>
      <c r="ID14" s="294"/>
      <c r="IE14" s="294"/>
      <c r="IF14" s="294"/>
      <c r="IG14" s="294"/>
      <c r="IH14" s="294"/>
      <c r="II14" s="294"/>
      <c r="IJ14" s="294"/>
      <c r="IK14" s="294"/>
      <c r="IL14" s="294"/>
      <c r="IM14" s="294"/>
      <c r="IN14" s="294"/>
      <c r="IO14" s="294"/>
      <c r="IP14" s="294"/>
      <c r="IQ14" s="294"/>
      <c r="IR14" s="294"/>
      <c r="IS14" s="294"/>
      <c r="IT14" s="294"/>
      <c r="IU14" s="294"/>
      <c r="IV14" s="294"/>
    </row>
    <row r="15" spans="1:256" hidden="1">
      <c r="A15" s="310" t="s">
        <v>475</v>
      </c>
      <c r="B15" s="300"/>
      <c r="C15" s="301"/>
      <c r="D15" s="302"/>
      <c r="E15" s="294"/>
      <c r="F15" s="294"/>
      <c r="G15" s="294"/>
      <c r="H15" s="294"/>
      <c r="I15" s="294"/>
      <c r="J15" s="294"/>
      <c r="K15" s="294"/>
      <c r="L15" s="294"/>
      <c r="M15" s="294"/>
      <c r="N15" s="294"/>
      <c r="O15" s="294"/>
      <c r="P15" s="294"/>
      <c r="Q15" s="294"/>
      <c r="R15" s="294"/>
      <c r="S15" s="294"/>
      <c r="T15" s="294"/>
      <c r="U15" s="294"/>
      <c r="V15" s="294"/>
      <c r="W15" s="294"/>
      <c r="X15" s="294"/>
      <c r="Y15" s="294"/>
      <c r="Z15" s="294"/>
      <c r="AA15" s="294"/>
      <c r="AB15" s="294"/>
      <c r="AC15" s="294"/>
      <c r="AD15" s="294"/>
      <c r="AE15" s="294"/>
      <c r="AF15" s="294"/>
      <c r="AG15" s="294"/>
      <c r="AH15" s="294"/>
      <c r="AI15" s="294"/>
      <c r="AJ15" s="294"/>
      <c r="AK15" s="294"/>
      <c r="AL15" s="294"/>
      <c r="AM15" s="294"/>
      <c r="AN15" s="294"/>
      <c r="AO15" s="294"/>
      <c r="AP15" s="294"/>
      <c r="AQ15" s="294"/>
      <c r="AR15" s="294"/>
      <c r="AS15" s="294"/>
      <c r="AT15" s="294"/>
      <c r="AU15" s="294"/>
      <c r="AV15" s="294"/>
      <c r="AW15" s="294"/>
      <c r="AX15" s="294"/>
      <c r="AY15" s="294"/>
      <c r="AZ15" s="294"/>
      <c r="BA15" s="294"/>
      <c r="BB15" s="294"/>
      <c r="BC15" s="294"/>
      <c r="BD15" s="294"/>
      <c r="BE15" s="294"/>
      <c r="BF15" s="294"/>
      <c r="BG15" s="294"/>
      <c r="BH15" s="294"/>
      <c r="BI15" s="294"/>
      <c r="BJ15" s="294"/>
      <c r="BK15" s="294"/>
      <c r="BL15" s="294"/>
      <c r="BM15" s="294"/>
      <c r="BN15" s="294"/>
      <c r="BO15" s="294"/>
      <c r="BP15" s="294"/>
      <c r="BQ15" s="294"/>
      <c r="BR15" s="294"/>
      <c r="BS15" s="294"/>
      <c r="BT15" s="294"/>
      <c r="BU15" s="294"/>
      <c r="BV15" s="294"/>
      <c r="BW15" s="294"/>
      <c r="BX15" s="294"/>
      <c r="BY15" s="294"/>
      <c r="BZ15" s="294"/>
      <c r="CA15" s="294"/>
      <c r="CB15" s="294"/>
      <c r="CC15" s="294"/>
      <c r="CD15" s="294"/>
      <c r="CE15" s="294"/>
      <c r="CF15" s="294"/>
      <c r="CG15" s="294"/>
      <c r="CH15" s="294"/>
      <c r="CI15" s="294"/>
      <c r="CJ15" s="294"/>
      <c r="CK15" s="294"/>
      <c r="CL15" s="294"/>
      <c r="CM15" s="294"/>
      <c r="CN15" s="294"/>
      <c r="CO15" s="294"/>
      <c r="CP15" s="294"/>
      <c r="CQ15" s="294"/>
      <c r="CR15" s="294"/>
      <c r="CS15" s="294"/>
      <c r="CT15" s="294"/>
      <c r="CU15" s="294"/>
      <c r="CV15" s="294"/>
      <c r="CW15" s="294"/>
      <c r="CX15" s="294"/>
      <c r="CY15" s="294"/>
      <c r="CZ15" s="294"/>
      <c r="DA15" s="294"/>
      <c r="DB15" s="294"/>
      <c r="DC15" s="294"/>
      <c r="DD15" s="294"/>
      <c r="DE15" s="294"/>
      <c r="DF15" s="294"/>
      <c r="DG15" s="294"/>
      <c r="DH15" s="294"/>
      <c r="DI15" s="294"/>
      <c r="DJ15" s="294"/>
      <c r="DK15" s="294"/>
      <c r="DL15" s="294"/>
      <c r="DM15" s="294"/>
      <c r="DN15" s="294"/>
      <c r="DO15" s="294"/>
      <c r="DP15" s="294"/>
      <c r="DQ15" s="294"/>
      <c r="DR15" s="294"/>
      <c r="DS15" s="294"/>
      <c r="DT15" s="294"/>
      <c r="DU15" s="294"/>
      <c r="DV15" s="294"/>
      <c r="DW15" s="294"/>
      <c r="DX15" s="294"/>
      <c r="DY15" s="294"/>
      <c r="DZ15" s="294"/>
      <c r="EA15" s="294"/>
      <c r="EB15" s="294"/>
      <c r="EC15" s="294"/>
      <c r="ED15" s="294"/>
      <c r="EE15" s="294"/>
      <c r="EF15" s="294"/>
      <c r="EG15" s="294"/>
      <c r="EH15" s="294"/>
      <c r="EI15" s="294"/>
      <c r="EJ15" s="294"/>
      <c r="EK15" s="294"/>
      <c r="EL15" s="294"/>
      <c r="EM15" s="294"/>
      <c r="EN15" s="294"/>
      <c r="EO15" s="294"/>
      <c r="EP15" s="294"/>
      <c r="EQ15" s="294"/>
      <c r="ER15" s="294"/>
      <c r="ES15" s="294"/>
      <c r="ET15" s="294"/>
      <c r="EU15" s="294"/>
      <c r="EV15" s="294"/>
      <c r="EW15" s="294"/>
      <c r="EX15" s="294"/>
      <c r="EY15" s="294"/>
      <c r="EZ15" s="294"/>
      <c r="FA15" s="294"/>
      <c r="FB15" s="294"/>
      <c r="FC15" s="294"/>
      <c r="FD15" s="294"/>
      <c r="FE15" s="294"/>
      <c r="FF15" s="294"/>
      <c r="FG15" s="294"/>
      <c r="FH15" s="294"/>
      <c r="FI15" s="294"/>
      <c r="FJ15" s="294"/>
      <c r="FK15" s="294"/>
      <c r="FL15" s="294"/>
      <c r="FM15" s="294"/>
      <c r="FN15" s="294"/>
      <c r="FO15" s="294"/>
      <c r="FP15" s="294"/>
      <c r="FQ15" s="294"/>
      <c r="FR15" s="294"/>
      <c r="FS15" s="294"/>
      <c r="FT15" s="294"/>
      <c r="FU15" s="294"/>
      <c r="FV15" s="294"/>
      <c r="FW15" s="294"/>
      <c r="FX15" s="294"/>
      <c r="FY15" s="294"/>
      <c r="FZ15" s="294"/>
      <c r="GA15" s="294"/>
      <c r="GB15" s="294"/>
      <c r="GC15" s="294"/>
      <c r="GD15" s="294"/>
      <c r="GE15" s="294"/>
      <c r="GF15" s="294"/>
      <c r="GG15" s="294"/>
      <c r="GH15" s="294"/>
      <c r="GI15" s="294"/>
      <c r="GJ15" s="294"/>
      <c r="GK15" s="294"/>
      <c r="GL15" s="294"/>
      <c r="GM15" s="294"/>
      <c r="GN15" s="294"/>
      <c r="GO15" s="294"/>
      <c r="GP15" s="294"/>
      <c r="GQ15" s="294"/>
      <c r="GR15" s="294"/>
      <c r="GS15" s="294"/>
      <c r="GT15" s="294"/>
      <c r="GU15" s="294"/>
      <c r="GV15" s="294"/>
      <c r="GW15" s="294"/>
      <c r="GX15" s="294"/>
      <c r="GY15" s="294"/>
      <c r="GZ15" s="294"/>
      <c r="HA15" s="294"/>
      <c r="HB15" s="294"/>
      <c r="HC15" s="294"/>
      <c r="HD15" s="294"/>
      <c r="HE15" s="294"/>
      <c r="HF15" s="294"/>
      <c r="HG15" s="294"/>
      <c r="HH15" s="294"/>
      <c r="HI15" s="294"/>
      <c r="HJ15" s="294"/>
      <c r="HK15" s="294"/>
      <c r="HL15" s="294"/>
      <c r="HM15" s="294"/>
      <c r="HN15" s="294"/>
      <c r="HO15" s="294"/>
      <c r="HP15" s="294"/>
      <c r="HQ15" s="294"/>
      <c r="HR15" s="294"/>
      <c r="HS15" s="294"/>
      <c r="HT15" s="294"/>
      <c r="HU15" s="294"/>
      <c r="HV15" s="294"/>
      <c r="HW15" s="294"/>
      <c r="HX15" s="294"/>
      <c r="HY15" s="294"/>
      <c r="HZ15" s="294"/>
      <c r="IA15" s="294"/>
      <c r="IB15" s="294"/>
      <c r="IC15" s="294"/>
      <c r="ID15" s="294"/>
      <c r="IE15" s="294"/>
      <c r="IF15" s="294"/>
      <c r="IG15" s="294"/>
      <c r="IH15" s="294"/>
      <c r="II15" s="294"/>
      <c r="IJ15" s="294"/>
      <c r="IK15" s="294"/>
      <c r="IL15" s="294"/>
      <c r="IM15" s="294"/>
      <c r="IN15" s="294"/>
      <c r="IO15" s="294"/>
      <c r="IP15" s="294"/>
      <c r="IQ15" s="294"/>
      <c r="IR15" s="294"/>
      <c r="IS15" s="294"/>
      <c r="IT15" s="294"/>
      <c r="IU15" s="294"/>
      <c r="IV15" s="294"/>
    </row>
    <row r="16" spans="1:256" hidden="1">
      <c r="A16" s="310" t="s">
        <v>476</v>
      </c>
      <c r="B16" s="300"/>
      <c r="C16" s="301"/>
      <c r="D16" s="302"/>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c r="AL16" s="294"/>
      <c r="AM16" s="294"/>
      <c r="AN16" s="294"/>
      <c r="AO16" s="294"/>
      <c r="AP16" s="294"/>
      <c r="AQ16" s="294"/>
      <c r="AR16" s="294"/>
      <c r="AS16" s="294"/>
      <c r="AT16" s="294"/>
      <c r="AU16" s="294"/>
      <c r="AV16" s="294"/>
      <c r="AW16" s="294"/>
      <c r="AX16" s="294"/>
      <c r="AY16" s="294"/>
      <c r="AZ16" s="294"/>
      <c r="BA16" s="294"/>
      <c r="BB16" s="294"/>
      <c r="BC16" s="294"/>
      <c r="BD16" s="294"/>
      <c r="BE16" s="294"/>
      <c r="BF16" s="294"/>
      <c r="BG16" s="294"/>
      <c r="BH16" s="294"/>
      <c r="BI16" s="294"/>
      <c r="BJ16" s="294"/>
      <c r="BK16" s="294"/>
      <c r="BL16" s="294"/>
      <c r="BM16" s="294"/>
      <c r="BN16" s="294"/>
      <c r="BO16" s="294"/>
      <c r="BP16" s="294"/>
      <c r="BQ16" s="294"/>
      <c r="BR16" s="294"/>
      <c r="BS16" s="294"/>
      <c r="BT16" s="294"/>
      <c r="BU16" s="294"/>
      <c r="BV16" s="294"/>
      <c r="BW16" s="294"/>
      <c r="BX16" s="294"/>
      <c r="BY16" s="294"/>
      <c r="BZ16" s="294"/>
      <c r="CA16" s="294"/>
      <c r="CB16" s="294"/>
      <c r="CC16" s="294"/>
      <c r="CD16" s="294"/>
      <c r="CE16" s="294"/>
      <c r="CF16" s="294"/>
      <c r="CG16" s="294"/>
      <c r="CH16" s="294"/>
      <c r="CI16" s="294"/>
      <c r="CJ16" s="294"/>
      <c r="CK16" s="294"/>
      <c r="CL16" s="294"/>
      <c r="CM16" s="294"/>
      <c r="CN16" s="294"/>
      <c r="CO16" s="294"/>
      <c r="CP16" s="294"/>
      <c r="CQ16" s="294"/>
      <c r="CR16" s="294"/>
      <c r="CS16" s="294"/>
      <c r="CT16" s="294"/>
      <c r="CU16" s="294"/>
      <c r="CV16" s="294"/>
      <c r="CW16" s="294"/>
      <c r="CX16" s="294"/>
      <c r="CY16" s="294"/>
      <c r="CZ16" s="294"/>
      <c r="DA16" s="294"/>
      <c r="DB16" s="294"/>
      <c r="DC16" s="294"/>
      <c r="DD16" s="294"/>
      <c r="DE16" s="294"/>
      <c r="DF16" s="294"/>
      <c r="DG16" s="294"/>
      <c r="DH16" s="294"/>
      <c r="DI16" s="294"/>
      <c r="DJ16" s="294"/>
      <c r="DK16" s="294"/>
      <c r="DL16" s="294"/>
      <c r="DM16" s="294"/>
      <c r="DN16" s="294"/>
      <c r="DO16" s="294"/>
      <c r="DP16" s="294"/>
      <c r="DQ16" s="294"/>
      <c r="DR16" s="294"/>
      <c r="DS16" s="294"/>
      <c r="DT16" s="294"/>
      <c r="DU16" s="294"/>
      <c r="DV16" s="294"/>
      <c r="DW16" s="294"/>
      <c r="DX16" s="294"/>
      <c r="DY16" s="294"/>
      <c r="DZ16" s="294"/>
      <c r="EA16" s="294"/>
      <c r="EB16" s="294"/>
      <c r="EC16" s="294"/>
      <c r="ED16" s="294"/>
      <c r="EE16" s="294"/>
      <c r="EF16" s="294"/>
      <c r="EG16" s="294"/>
      <c r="EH16" s="294"/>
      <c r="EI16" s="294"/>
      <c r="EJ16" s="294"/>
      <c r="EK16" s="294"/>
      <c r="EL16" s="294"/>
      <c r="EM16" s="294"/>
      <c r="EN16" s="294"/>
      <c r="EO16" s="294"/>
      <c r="EP16" s="294"/>
      <c r="EQ16" s="294"/>
      <c r="ER16" s="294"/>
      <c r="ES16" s="294"/>
      <c r="ET16" s="294"/>
      <c r="EU16" s="294"/>
      <c r="EV16" s="294"/>
      <c r="EW16" s="294"/>
      <c r="EX16" s="294"/>
      <c r="EY16" s="294"/>
      <c r="EZ16" s="294"/>
      <c r="FA16" s="294"/>
      <c r="FB16" s="294"/>
      <c r="FC16" s="294"/>
      <c r="FD16" s="294"/>
      <c r="FE16" s="294"/>
      <c r="FF16" s="294"/>
      <c r="FG16" s="294"/>
      <c r="FH16" s="294"/>
      <c r="FI16" s="294"/>
      <c r="FJ16" s="294"/>
      <c r="FK16" s="294"/>
      <c r="FL16" s="294"/>
      <c r="FM16" s="294"/>
      <c r="FN16" s="294"/>
      <c r="FO16" s="294"/>
      <c r="FP16" s="294"/>
      <c r="FQ16" s="294"/>
      <c r="FR16" s="294"/>
      <c r="FS16" s="294"/>
      <c r="FT16" s="294"/>
      <c r="FU16" s="294"/>
      <c r="FV16" s="294"/>
      <c r="FW16" s="294"/>
      <c r="FX16" s="294"/>
      <c r="FY16" s="294"/>
      <c r="FZ16" s="294"/>
      <c r="GA16" s="294"/>
      <c r="GB16" s="294"/>
      <c r="GC16" s="294"/>
      <c r="GD16" s="294"/>
      <c r="GE16" s="294"/>
      <c r="GF16" s="294"/>
      <c r="GG16" s="294"/>
      <c r="GH16" s="294"/>
      <c r="GI16" s="294"/>
      <c r="GJ16" s="294"/>
      <c r="GK16" s="294"/>
      <c r="GL16" s="294"/>
      <c r="GM16" s="294"/>
      <c r="GN16" s="294"/>
      <c r="GO16" s="294"/>
      <c r="GP16" s="294"/>
      <c r="GQ16" s="294"/>
      <c r="GR16" s="294"/>
      <c r="GS16" s="294"/>
      <c r="GT16" s="294"/>
      <c r="GU16" s="294"/>
      <c r="GV16" s="294"/>
      <c r="GW16" s="294"/>
      <c r="GX16" s="294"/>
      <c r="GY16" s="294"/>
      <c r="GZ16" s="294"/>
      <c r="HA16" s="294"/>
      <c r="HB16" s="294"/>
      <c r="HC16" s="294"/>
      <c r="HD16" s="294"/>
      <c r="HE16" s="294"/>
      <c r="HF16" s="294"/>
      <c r="HG16" s="294"/>
      <c r="HH16" s="294"/>
      <c r="HI16" s="294"/>
      <c r="HJ16" s="294"/>
      <c r="HK16" s="294"/>
      <c r="HL16" s="294"/>
      <c r="HM16" s="294"/>
      <c r="HN16" s="294"/>
      <c r="HO16" s="294"/>
      <c r="HP16" s="294"/>
      <c r="HQ16" s="294"/>
      <c r="HR16" s="294"/>
      <c r="HS16" s="294"/>
      <c r="HT16" s="294"/>
      <c r="HU16" s="294"/>
      <c r="HV16" s="294"/>
      <c r="HW16" s="294"/>
      <c r="HX16" s="294"/>
      <c r="HY16" s="294"/>
      <c r="HZ16" s="294"/>
      <c r="IA16" s="294"/>
      <c r="IB16" s="294"/>
      <c r="IC16" s="294"/>
      <c r="ID16" s="294"/>
      <c r="IE16" s="294"/>
      <c r="IF16" s="294"/>
      <c r="IG16" s="294"/>
      <c r="IH16" s="294"/>
      <c r="II16" s="294"/>
      <c r="IJ16" s="294"/>
      <c r="IK16" s="294"/>
      <c r="IL16" s="294"/>
      <c r="IM16" s="294"/>
      <c r="IN16" s="294"/>
      <c r="IO16" s="294"/>
      <c r="IP16" s="294"/>
      <c r="IQ16" s="294"/>
      <c r="IR16" s="294"/>
      <c r="IS16" s="294"/>
      <c r="IT16" s="294"/>
      <c r="IU16" s="294"/>
      <c r="IV16" s="294"/>
    </row>
    <row r="17" spans="1:256">
      <c r="A17" s="310"/>
      <c r="B17" s="300"/>
      <c r="C17" s="301"/>
      <c r="D17" s="302"/>
      <c r="E17" s="294"/>
      <c r="F17" s="294"/>
      <c r="G17" s="294"/>
      <c r="H17" s="294"/>
      <c r="I17" s="294"/>
      <c r="J17" s="294"/>
      <c r="K17" s="294"/>
      <c r="L17" s="294"/>
      <c r="M17" s="294"/>
      <c r="N17" s="294"/>
      <c r="O17" s="294"/>
      <c r="P17" s="294"/>
      <c r="Q17" s="294"/>
      <c r="R17" s="294"/>
      <c r="S17" s="294"/>
      <c r="T17" s="294"/>
      <c r="U17" s="294"/>
      <c r="V17" s="294"/>
      <c r="W17" s="294"/>
      <c r="X17" s="294"/>
      <c r="Y17" s="294"/>
      <c r="Z17" s="294"/>
      <c r="AA17" s="294"/>
      <c r="AB17" s="294"/>
      <c r="AC17" s="294"/>
      <c r="AD17" s="294"/>
      <c r="AE17" s="294"/>
      <c r="AF17" s="294"/>
      <c r="AG17" s="294"/>
      <c r="AH17" s="294"/>
      <c r="AI17" s="294"/>
      <c r="AJ17" s="294"/>
      <c r="AK17" s="294"/>
      <c r="AL17" s="294"/>
      <c r="AM17" s="294"/>
      <c r="AN17" s="294"/>
      <c r="AO17" s="294"/>
      <c r="AP17" s="294"/>
      <c r="AQ17" s="294"/>
      <c r="AR17" s="294"/>
      <c r="AS17" s="294"/>
      <c r="AT17" s="294"/>
      <c r="AU17" s="294"/>
      <c r="AV17" s="294"/>
      <c r="AW17" s="294"/>
      <c r="AX17" s="294"/>
      <c r="AY17" s="294"/>
      <c r="AZ17" s="294"/>
      <c r="BA17" s="294"/>
      <c r="BB17" s="294"/>
      <c r="BC17" s="294"/>
      <c r="BD17" s="294"/>
      <c r="BE17" s="294"/>
      <c r="BF17" s="294"/>
      <c r="BG17" s="294"/>
      <c r="BH17" s="294"/>
      <c r="BI17" s="294"/>
      <c r="BJ17" s="294"/>
      <c r="BK17" s="294"/>
      <c r="BL17" s="294"/>
      <c r="BM17" s="294"/>
      <c r="BN17" s="294"/>
      <c r="BO17" s="294"/>
      <c r="BP17" s="294"/>
      <c r="BQ17" s="294"/>
      <c r="BR17" s="294"/>
      <c r="BS17" s="294"/>
      <c r="BT17" s="294"/>
      <c r="BU17" s="294"/>
      <c r="BV17" s="294"/>
      <c r="BW17" s="294"/>
      <c r="BX17" s="294"/>
      <c r="BY17" s="294"/>
      <c r="BZ17" s="294"/>
      <c r="CA17" s="294"/>
      <c r="CB17" s="294"/>
      <c r="CC17" s="294"/>
      <c r="CD17" s="294"/>
      <c r="CE17" s="294"/>
      <c r="CF17" s="294"/>
      <c r="CG17" s="294"/>
      <c r="CH17" s="294"/>
      <c r="CI17" s="294"/>
      <c r="CJ17" s="294"/>
      <c r="CK17" s="294"/>
      <c r="CL17" s="294"/>
      <c r="CM17" s="294"/>
      <c r="CN17" s="294"/>
      <c r="CO17" s="294"/>
      <c r="CP17" s="294"/>
      <c r="CQ17" s="294"/>
      <c r="CR17" s="294"/>
      <c r="CS17" s="294"/>
      <c r="CT17" s="294"/>
      <c r="CU17" s="294"/>
      <c r="CV17" s="294"/>
      <c r="CW17" s="294"/>
      <c r="CX17" s="294"/>
      <c r="CY17" s="294"/>
      <c r="CZ17" s="294"/>
      <c r="DA17" s="294"/>
      <c r="DB17" s="294"/>
      <c r="DC17" s="294"/>
      <c r="DD17" s="294"/>
      <c r="DE17" s="294"/>
      <c r="DF17" s="294"/>
      <c r="DG17" s="294"/>
      <c r="DH17" s="294"/>
      <c r="DI17" s="294"/>
      <c r="DJ17" s="294"/>
      <c r="DK17" s="294"/>
      <c r="DL17" s="294"/>
      <c r="DM17" s="294"/>
      <c r="DN17" s="294"/>
      <c r="DO17" s="294"/>
      <c r="DP17" s="294"/>
      <c r="DQ17" s="294"/>
      <c r="DR17" s="294"/>
      <c r="DS17" s="294"/>
      <c r="DT17" s="294"/>
      <c r="DU17" s="294"/>
      <c r="DV17" s="294"/>
      <c r="DW17" s="294"/>
      <c r="DX17" s="294"/>
      <c r="DY17" s="294"/>
      <c r="DZ17" s="294"/>
      <c r="EA17" s="294"/>
      <c r="EB17" s="294"/>
      <c r="EC17" s="294"/>
      <c r="ED17" s="294"/>
      <c r="EE17" s="294"/>
      <c r="EF17" s="294"/>
      <c r="EG17" s="294"/>
      <c r="EH17" s="294"/>
      <c r="EI17" s="294"/>
      <c r="EJ17" s="294"/>
      <c r="EK17" s="294"/>
      <c r="EL17" s="294"/>
      <c r="EM17" s="294"/>
      <c r="EN17" s="294"/>
      <c r="EO17" s="294"/>
      <c r="EP17" s="294"/>
      <c r="EQ17" s="294"/>
      <c r="ER17" s="294"/>
      <c r="ES17" s="294"/>
      <c r="ET17" s="294"/>
      <c r="EU17" s="294"/>
      <c r="EV17" s="294"/>
      <c r="EW17" s="294"/>
      <c r="EX17" s="294"/>
      <c r="EY17" s="294"/>
      <c r="EZ17" s="294"/>
      <c r="FA17" s="294"/>
      <c r="FB17" s="294"/>
      <c r="FC17" s="294"/>
      <c r="FD17" s="294"/>
      <c r="FE17" s="294"/>
      <c r="FF17" s="294"/>
      <c r="FG17" s="294"/>
      <c r="FH17" s="294"/>
      <c r="FI17" s="294"/>
      <c r="FJ17" s="294"/>
      <c r="FK17" s="294"/>
      <c r="FL17" s="294"/>
      <c r="FM17" s="294"/>
      <c r="FN17" s="294"/>
      <c r="FO17" s="294"/>
      <c r="FP17" s="294"/>
      <c r="FQ17" s="294"/>
      <c r="FR17" s="294"/>
      <c r="FS17" s="294"/>
      <c r="FT17" s="294"/>
      <c r="FU17" s="294"/>
      <c r="FV17" s="294"/>
      <c r="FW17" s="294"/>
      <c r="FX17" s="294"/>
      <c r="FY17" s="294"/>
      <c r="FZ17" s="294"/>
      <c r="GA17" s="294"/>
      <c r="GB17" s="294"/>
      <c r="GC17" s="294"/>
      <c r="GD17" s="294"/>
      <c r="GE17" s="294"/>
      <c r="GF17" s="294"/>
      <c r="GG17" s="294"/>
      <c r="GH17" s="294"/>
      <c r="GI17" s="294"/>
      <c r="GJ17" s="294"/>
      <c r="GK17" s="294"/>
      <c r="GL17" s="294"/>
      <c r="GM17" s="294"/>
      <c r="GN17" s="294"/>
      <c r="GO17" s="294"/>
      <c r="GP17" s="294"/>
      <c r="GQ17" s="294"/>
      <c r="GR17" s="294"/>
      <c r="GS17" s="294"/>
      <c r="GT17" s="294"/>
      <c r="GU17" s="294"/>
      <c r="GV17" s="294"/>
      <c r="GW17" s="294"/>
      <c r="GX17" s="294"/>
      <c r="GY17" s="294"/>
      <c r="GZ17" s="294"/>
      <c r="HA17" s="294"/>
      <c r="HB17" s="294"/>
      <c r="HC17" s="294"/>
      <c r="HD17" s="294"/>
      <c r="HE17" s="294"/>
      <c r="HF17" s="294"/>
      <c r="HG17" s="294"/>
      <c r="HH17" s="294"/>
      <c r="HI17" s="294"/>
      <c r="HJ17" s="294"/>
      <c r="HK17" s="294"/>
      <c r="HL17" s="294"/>
      <c r="HM17" s="294"/>
      <c r="HN17" s="294"/>
      <c r="HO17" s="294"/>
      <c r="HP17" s="294"/>
      <c r="HQ17" s="294"/>
      <c r="HR17" s="294"/>
      <c r="HS17" s="294"/>
      <c r="HT17" s="294"/>
      <c r="HU17" s="294"/>
      <c r="HV17" s="294"/>
      <c r="HW17" s="294"/>
      <c r="HX17" s="294"/>
      <c r="HY17" s="294"/>
      <c r="HZ17" s="294"/>
      <c r="IA17" s="294"/>
      <c r="IB17" s="294"/>
      <c r="IC17" s="294"/>
      <c r="ID17" s="294"/>
      <c r="IE17" s="294"/>
      <c r="IF17" s="294"/>
      <c r="IG17" s="294"/>
      <c r="IH17" s="294"/>
      <c r="II17" s="294"/>
      <c r="IJ17" s="294"/>
      <c r="IK17" s="294"/>
      <c r="IL17" s="294"/>
      <c r="IM17" s="294"/>
      <c r="IN17" s="294"/>
      <c r="IO17" s="294"/>
      <c r="IP17" s="294"/>
      <c r="IQ17" s="294"/>
      <c r="IR17" s="294"/>
      <c r="IS17" s="294"/>
      <c r="IT17" s="294"/>
      <c r="IU17" s="294"/>
      <c r="IV17" s="294"/>
    </row>
    <row r="18" spans="1:256">
      <c r="A18" s="310"/>
      <c r="B18" s="300"/>
      <c r="C18" s="301"/>
      <c r="D18" s="302"/>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4"/>
      <c r="AC18" s="294"/>
      <c r="AD18" s="294"/>
      <c r="AE18" s="294"/>
      <c r="AF18" s="294"/>
      <c r="AG18" s="294"/>
      <c r="AH18" s="294"/>
      <c r="AI18" s="294"/>
      <c r="AJ18" s="294"/>
      <c r="AK18" s="294"/>
      <c r="AL18" s="294"/>
      <c r="AM18" s="294"/>
      <c r="AN18" s="294"/>
      <c r="AO18" s="294"/>
      <c r="AP18" s="294"/>
      <c r="AQ18" s="294"/>
      <c r="AR18" s="294"/>
      <c r="AS18" s="294"/>
      <c r="AT18" s="294"/>
      <c r="AU18" s="294"/>
      <c r="AV18" s="294"/>
      <c r="AW18" s="294"/>
      <c r="AX18" s="294"/>
      <c r="AY18" s="294"/>
      <c r="AZ18" s="294"/>
      <c r="BA18" s="294"/>
      <c r="BB18" s="294"/>
      <c r="BC18" s="294"/>
      <c r="BD18" s="294"/>
      <c r="BE18" s="294"/>
      <c r="BF18" s="294"/>
      <c r="BG18" s="294"/>
      <c r="BH18" s="294"/>
      <c r="BI18" s="294"/>
      <c r="BJ18" s="294"/>
      <c r="BK18" s="294"/>
      <c r="BL18" s="294"/>
      <c r="BM18" s="294"/>
      <c r="BN18" s="294"/>
      <c r="BO18" s="294"/>
      <c r="BP18" s="294"/>
      <c r="BQ18" s="294"/>
      <c r="BR18" s="294"/>
      <c r="BS18" s="294"/>
      <c r="BT18" s="294"/>
      <c r="BU18" s="294"/>
      <c r="BV18" s="294"/>
      <c r="BW18" s="294"/>
      <c r="BX18" s="294"/>
      <c r="BY18" s="294"/>
      <c r="BZ18" s="294"/>
      <c r="CA18" s="294"/>
      <c r="CB18" s="294"/>
      <c r="CC18" s="294"/>
      <c r="CD18" s="294"/>
      <c r="CE18" s="294"/>
      <c r="CF18" s="294"/>
      <c r="CG18" s="294"/>
      <c r="CH18" s="294"/>
      <c r="CI18" s="294"/>
      <c r="CJ18" s="294"/>
      <c r="CK18" s="294"/>
      <c r="CL18" s="294"/>
      <c r="CM18" s="294"/>
      <c r="CN18" s="294"/>
      <c r="CO18" s="294"/>
      <c r="CP18" s="294"/>
      <c r="CQ18" s="294"/>
      <c r="CR18" s="294"/>
      <c r="CS18" s="294"/>
      <c r="CT18" s="294"/>
      <c r="CU18" s="294"/>
      <c r="CV18" s="294"/>
      <c r="CW18" s="294"/>
      <c r="CX18" s="294"/>
      <c r="CY18" s="294"/>
      <c r="CZ18" s="294"/>
      <c r="DA18" s="294"/>
      <c r="DB18" s="294"/>
      <c r="DC18" s="294"/>
      <c r="DD18" s="294"/>
      <c r="DE18" s="294"/>
      <c r="DF18" s="294"/>
      <c r="DG18" s="294"/>
      <c r="DH18" s="294"/>
      <c r="DI18" s="294"/>
      <c r="DJ18" s="294"/>
      <c r="DK18" s="294"/>
      <c r="DL18" s="294"/>
      <c r="DM18" s="294"/>
      <c r="DN18" s="294"/>
      <c r="DO18" s="294"/>
      <c r="DP18" s="294"/>
      <c r="DQ18" s="294"/>
      <c r="DR18" s="294"/>
      <c r="DS18" s="294"/>
      <c r="DT18" s="294"/>
      <c r="DU18" s="294"/>
      <c r="DV18" s="294"/>
      <c r="DW18" s="294"/>
      <c r="DX18" s="294"/>
      <c r="DY18" s="294"/>
      <c r="DZ18" s="294"/>
      <c r="EA18" s="294"/>
      <c r="EB18" s="294"/>
      <c r="EC18" s="294"/>
      <c r="ED18" s="294"/>
      <c r="EE18" s="294"/>
      <c r="EF18" s="294"/>
      <c r="EG18" s="294"/>
      <c r="EH18" s="294"/>
      <c r="EI18" s="294"/>
      <c r="EJ18" s="294"/>
      <c r="EK18" s="294"/>
      <c r="EL18" s="294"/>
      <c r="EM18" s="294"/>
      <c r="EN18" s="294"/>
      <c r="EO18" s="294"/>
      <c r="EP18" s="294"/>
      <c r="EQ18" s="294"/>
      <c r="ER18" s="294"/>
      <c r="ES18" s="294"/>
      <c r="ET18" s="294"/>
      <c r="EU18" s="294"/>
      <c r="EV18" s="294"/>
      <c r="EW18" s="294"/>
      <c r="EX18" s="294"/>
      <c r="EY18" s="294"/>
      <c r="EZ18" s="294"/>
      <c r="FA18" s="294"/>
      <c r="FB18" s="294"/>
      <c r="FC18" s="294"/>
      <c r="FD18" s="294"/>
      <c r="FE18" s="294"/>
      <c r="FF18" s="294"/>
      <c r="FG18" s="294"/>
      <c r="FH18" s="294"/>
      <c r="FI18" s="294"/>
      <c r="FJ18" s="294"/>
      <c r="FK18" s="294"/>
      <c r="FL18" s="294"/>
      <c r="FM18" s="294"/>
      <c r="FN18" s="294"/>
      <c r="FO18" s="294"/>
      <c r="FP18" s="294"/>
      <c r="FQ18" s="294"/>
      <c r="FR18" s="294"/>
      <c r="FS18" s="294"/>
      <c r="FT18" s="294"/>
      <c r="FU18" s="294"/>
      <c r="FV18" s="294"/>
      <c r="FW18" s="294"/>
      <c r="FX18" s="294"/>
      <c r="FY18" s="294"/>
      <c r="FZ18" s="294"/>
      <c r="GA18" s="294"/>
      <c r="GB18" s="294"/>
      <c r="GC18" s="294"/>
      <c r="GD18" s="294"/>
      <c r="GE18" s="294"/>
      <c r="GF18" s="294"/>
      <c r="GG18" s="294"/>
      <c r="GH18" s="294"/>
      <c r="GI18" s="294"/>
      <c r="GJ18" s="294"/>
      <c r="GK18" s="294"/>
      <c r="GL18" s="294"/>
      <c r="GM18" s="294"/>
      <c r="GN18" s="294"/>
      <c r="GO18" s="294"/>
      <c r="GP18" s="294"/>
      <c r="GQ18" s="294"/>
      <c r="GR18" s="294"/>
      <c r="GS18" s="294"/>
      <c r="GT18" s="294"/>
      <c r="GU18" s="294"/>
      <c r="GV18" s="294"/>
      <c r="GW18" s="294"/>
      <c r="GX18" s="294"/>
      <c r="GY18" s="294"/>
      <c r="GZ18" s="294"/>
      <c r="HA18" s="294"/>
      <c r="HB18" s="294"/>
      <c r="HC18" s="294"/>
      <c r="HD18" s="294"/>
      <c r="HE18" s="294"/>
      <c r="HF18" s="294"/>
      <c r="HG18" s="294"/>
      <c r="HH18" s="294"/>
      <c r="HI18" s="294"/>
      <c r="HJ18" s="294"/>
      <c r="HK18" s="294"/>
      <c r="HL18" s="294"/>
      <c r="HM18" s="294"/>
      <c r="HN18" s="294"/>
      <c r="HO18" s="294"/>
      <c r="HP18" s="294"/>
      <c r="HQ18" s="294"/>
      <c r="HR18" s="294"/>
      <c r="HS18" s="294"/>
      <c r="HT18" s="294"/>
      <c r="HU18" s="294"/>
      <c r="HV18" s="294"/>
      <c r="HW18" s="294"/>
      <c r="HX18" s="294"/>
      <c r="HY18" s="294"/>
      <c r="HZ18" s="294"/>
      <c r="IA18" s="294"/>
      <c r="IB18" s="294"/>
      <c r="IC18" s="294"/>
      <c r="ID18" s="294"/>
      <c r="IE18" s="294"/>
      <c r="IF18" s="294"/>
      <c r="IG18" s="294"/>
      <c r="IH18" s="294"/>
      <c r="II18" s="294"/>
      <c r="IJ18" s="294"/>
      <c r="IK18" s="294"/>
      <c r="IL18" s="294"/>
      <c r="IM18" s="294"/>
      <c r="IN18" s="294"/>
      <c r="IO18" s="294"/>
      <c r="IP18" s="294"/>
      <c r="IQ18" s="294"/>
      <c r="IR18" s="294"/>
      <c r="IS18" s="294"/>
      <c r="IT18" s="294"/>
      <c r="IU18" s="294"/>
      <c r="IV18" s="294"/>
    </row>
    <row r="19" spans="1:256">
      <c r="A19" s="310"/>
      <c r="B19" s="300"/>
      <c r="C19" s="301"/>
      <c r="D19" s="302"/>
      <c r="E19" s="294"/>
      <c r="F19" s="294"/>
      <c r="G19" s="294"/>
      <c r="H19" s="294"/>
      <c r="I19" s="294"/>
      <c r="J19" s="294"/>
      <c r="K19" s="294"/>
      <c r="L19" s="294"/>
      <c r="M19" s="294"/>
      <c r="N19" s="294"/>
      <c r="O19" s="294"/>
      <c r="P19" s="294"/>
      <c r="Q19" s="294"/>
      <c r="R19" s="294"/>
      <c r="S19" s="294"/>
      <c r="T19" s="294"/>
      <c r="U19" s="294"/>
      <c r="V19" s="294"/>
      <c r="W19" s="294"/>
      <c r="X19" s="294"/>
      <c r="Y19" s="294"/>
      <c r="Z19" s="294"/>
      <c r="AA19" s="294"/>
      <c r="AB19" s="294"/>
      <c r="AC19" s="294"/>
      <c r="AD19" s="294"/>
      <c r="AE19" s="294"/>
      <c r="AF19" s="294"/>
      <c r="AG19" s="294"/>
      <c r="AH19" s="294"/>
      <c r="AI19" s="294"/>
      <c r="AJ19" s="294"/>
      <c r="AK19" s="294"/>
      <c r="AL19" s="294"/>
      <c r="AM19" s="294"/>
      <c r="AN19" s="294"/>
      <c r="AO19" s="294"/>
      <c r="AP19" s="294"/>
      <c r="AQ19" s="294"/>
      <c r="AR19" s="294"/>
      <c r="AS19" s="294"/>
      <c r="AT19" s="294"/>
      <c r="AU19" s="294"/>
      <c r="AV19" s="294"/>
      <c r="AW19" s="294"/>
      <c r="AX19" s="294"/>
      <c r="AY19" s="294"/>
      <c r="AZ19" s="294"/>
      <c r="BA19" s="294"/>
      <c r="BB19" s="294"/>
      <c r="BC19" s="294"/>
      <c r="BD19" s="294"/>
      <c r="BE19" s="294"/>
      <c r="BF19" s="294"/>
      <c r="BG19" s="294"/>
      <c r="BH19" s="294"/>
      <c r="BI19" s="294"/>
      <c r="BJ19" s="294"/>
      <c r="BK19" s="294"/>
      <c r="BL19" s="294"/>
      <c r="BM19" s="294"/>
      <c r="BN19" s="294"/>
      <c r="BO19" s="294"/>
      <c r="BP19" s="294"/>
      <c r="BQ19" s="294"/>
      <c r="BR19" s="294"/>
      <c r="BS19" s="294"/>
      <c r="BT19" s="294"/>
      <c r="BU19" s="294"/>
      <c r="BV19" s="294"/>
      <c r="BW19" s="294"/>
      <c r="BX19" s="294"/>
      <c r="BY19" s="294"/>
      <c r="BZ19" s="294"/>
      <c r="CA19" s="294"/>
      <c r="CB19" s="294"/>
      <c r="CC19" s="294"/>
      <c r="CD19" s="294"/>
      <c r="CE19" s="294"/>
      <c r="CF19" s="294"/>
      <c r="CG19" s="294"/>
      <c r="CH19" s="294"/>
      <c r="CI19" s="294"/>
      <c r="CJ19" s="294"/>
      <c r="CK19" s="294"/>
      <c r="CL19" s="294"/>
      <c r="CM19" s="294"/>
      <c r="CN19" s="294"/>
      <c r="CO19" s="294"/>
      <c r="CP19" s="294"/>
      <c r="CQ19" s="294"/>
      <c r="CR19" s="294"/>
      <c r="CS19" s="294"/>
      <c r="CT19" s="294"/>
      <c r="CU19" s="294"/>
      <c r="CV19" s="294"/>
      <c r="CW19" s="294"/>
      <c r="CX19" s="294"/>
      <c r="CY19" s="294"/>
      <c r="CZ19" s="294"/>
      <c r="DA19" s="294"/>
      <c r="DB19" s="294"/>
      <c r="DC19" s="294"/>
      <c r="DD19" s="294"/>
      <c r="DE19" s="294"/>
      <c r="DF19" s="294"/>
      <c r="DG19" s="294"/>
      <c r="DH19" s="294"/>
      <c r="DI19" s="294"/>
      <c r="DJ19" s="294"/>
      <c r="DK19" s="294"/>
      <c r="DL19" s="294"/>
      <c r="DM19" s="294"/>
      <c r="DN19" s="294"/>
      <c r="DO19" s="294"/>
      <c r="DP19" s="294"/>
      <c r="DQ19" s="294"/>
      <c r="DR19" s="294"/>
      <c r="DS19" s="294"/>
      <c r="DT19" s="294"/>
      <c r="DU19" s="294"/>
      <c r="DV19" s="294"/>
      <c r="DW19" s="294"/>
      <c r="DX19" s="294"/>
      <c r="DY19" s="294"/>
      <c r="DZ19" s="294"/>
      <c r="EA19" s="294"/>
      <c r="EB19" s="294"/>
      <c r="EC19" s="294"/>
      <c r="ED19" s="294"/>
      <c r="EE19" s="294"/>
      <c r="EF19" s="294"/>
      <c r="EG19" s="294"/>
      <c r="EH19" s="294"/>
      <c r="EI19" s="294"/>
      <c r="EJ19" s="294"/>
      <c r="EK19" s="294"/>
      <c r="EL19" s="294"/>
      <c r="EM19" s="294"/>
      <c r="EN19" s="294"/>
      <c r="EO19" s="294"/>
      <c r="EP19" s="294"/>
      <c r="EQ19" s="294"/>
      <c r="ER19" s="294"/>
      <c r="ES19" s="294"/>
      <c r="ET19" s="294"/>
      <c r="EU19" s="294"/>
      <c r="EV19" s="294"/>
      <c r="EW19" s="294"/>
      <c r="EX19" s="294"/>
      <c r="EY19" s="294"/>
      <c r="EZ19" s="294"/>
      <c r="FA19" s="294"/>
      <c r="FB19" s="294"/>
      <c r="FC19" s="294"/>
      <c r="FD19" s="294"/>
      <c r="FE19" s="294"/>
      <c r="FF19" s="294"/>
      <c r="FG19" s="294"/>
      <c r="FH19" s="294"/>
      <c r="FI19" s="294"/>
      <c r="FJ19" s="294"/>
      <c r="FK19" s="294"/>
      <c r="FL19" s="294"/>
      <c r="FM19" s="294"/>
      <c r="FN19" s="294"/>
      <c r="FO19" s="294"/>
      <c r="FP19" s="294"/>
      <c r="FQ19" s="294"/>
      <c r="FR19" s="294"/>
      <c r="FS19" s="294"/>
      <c r="FT19" s="294"/>
      <c r="FU19" s="294"/>
      <c r="FV19" s="294"/>
      <c r="FW19" s="294"/>
      <c r="FX19" s="294"/>
      <c r="FY19" s="294"/>
      <c r="FZ19" s="294"/>
      <c r="GA19" s="294"/>
      <c r="GB19" s="294"/>
      <c r="GC19" s="294"/>
      <c r="GD19" s="294"/>
      <c r="GE19" s="294"/>
      <c r="GF19" s="294"/>
      <c r="GG19" s="294"/>
      <c r="GH19" s="294"/>
      <c r="GI19" s="294"/>
      <c r="GJ19" s="294"/>
      <c r="GK19" s="294"/>
      <c r="GL19" s="294"/>
      <c r="GM19" s="294"/>
      <c r="GN19" s="294"/>
      <c r="GO19" s="294"/>
      <c r="GP19" s="294"/>
      <c r="GQ19" s="294"/>
      <c r="GR19" s="294"/>
      <c r="GS19" s="294"/>
      <c r="GT19" s="294"/>
      <c r="GU19" s="294"/>
      <c r="GV19" s="294"/>
      <c r="GW19" s="294"/>
      <c r="GX19" s="294"/>
      <c r="GY19" s="294"/>
      <c r="GZ19" s="294"/>
      <c r="HA19" s="294"/>
      <c r="HB19" s="294"/>
      <c r="HC19" s="294"/>
      <c r="HD19" s="294"/>
      <c r="HE19" s="294"/>
      <c r="HF19" s="294"/>
      <c r="HG19" s="294"/>
      <c r="HH19" s="294"/>
      <c r="HI19" s="294"/>
      <c r="HJ19" s="294"/>
      <c r="HK19" s="294"/>
      <c r="HL19" s="294"/>
      <c r="HM19" s="294"/>
      <c r="HN19" s="294"/>
      <c r="HO19" s="294"/>
      <c r="HP19" s="294"/>
      <c r="HQ19" s="294"/>
      <c r="HR19" s="294"/>
      <c r="HS19" s="294"/>
      <c r="HT19" s="294"/>
      <c r="HU19" s="294"/>
      <c r="HV19" s="294"/>
      <c r="HW19" s="294"/>
      <c r="HX19" s="294"/>
      <c r="HY19" s="294"/>
      <c r="HZ19" s="294"/>
      <c r="IA19" s="294"/>
      <c r="IB19" s="294"/>
      <c r="IC19" s="294"/>
      <c r="ID19" s="294"/>
      <c r="IE19" s="294"/>
      <c r="IF19" s="294"/>
      <c r="IG19" s="294"/>
      <c r="IH19" s="294"/>
      <c r="II19" s="294"/>
      <c r="IJ19" s="294"/>
      <c r="IK19" s="294"/>
      <c r="IL19" s="294"/>
      <c r="IM19" s="294"/>
      <c r="IN19" s="294"/>
      <c r="IO19" s="294"/>
      <c r="IP19" s="294"/>
      <c r="IQ19" s="294"/>
      <c r="IR19" s="294"/>
      <c r="IS19" s="294"/>
      <c r="IT19" s="294"/>
      <c r="IU19" s="294"/>
      <c r="IV19" s="294"/>
    </row>
    <row r="20" spans="1:256">
      <c r="A20" s="310"/>
      <c r="B20" s="300"/>
      <c r="C20" s="301"/>
      <c r="D20" s="302"/>
      <c r="E20" s="294"/>
      <c r="F20" s="294"/>
      <c r="G20" s="294"/>
      <c r="H20" s="294"/>
      <c r="I20" s="294"/>
      <c r="J20" s="294"/>
      <c r="K20" s="294"/>
      <c r="L20" s="294"/>
      <c r="M20" s="294"/>
      <c r="N20" s="294"/>
      <c r="O20" s="294"/>
      <c r="P20" s="294"/>
      <c r="Q20" s="294"/>
      <c r="R20" s="294"/>
      <c r="S20" s="294"/>
      <c r="T20" s="294"/>
      <c r="U20" s="294"/>
      <c r="V20" s="294"/>
      <c r="W20" s="294"/>
      <c r="X20" s="294"/>
      <c r="Y20" s="294"/>
      <c r="Z20" s="294"/>
      <c r="AA20" s="294"/>
      <c r="AB20" s="294"/>
      <c r="AC20" s="294"/>
      <c r="AD20" s="294"/>
      <c r="AE20" s="294"/>
      <c r="AF20" s="294"/>
      <c r="AG20" s="294"/>
      <c r="AH20" s="294"/>
      <c r="AI20" s="294"/>
      <c r="AJ20" s="294"/>
      <c r="AK20" s="294"/>
      <c r="AL20" s="294"/>
      <c r="AM20" s="294"/>
      <c r="AN20" s="294"/>
      <c r="AO20" s="294"/>
      <c r="AP20" s="294"/>
      <c r="AQ20" s="294"/>
      <c r="AR20" s="294"/>
      <c r="AS20" s="294"/>
      <c r="AT20" s="294"/>
      <c r="AU20" s="294"/>
      <c r="AV20" s="294"/>
      <c r="AW20" s="294"/>
      <c r="AX20" s="294"/>
      <c r="AY20" s="294"/>
      <c r="AZ20" s="294"/>
      <c r="BA20" s="294"/>
      <c r="BB20" s="294"/>
      <c r="BC20" s="294"/>
      <c r="BD20" s="294"/>
      <c r="BE20" s="294"/>
      <c r="BF20" s="294"/>
      <c r="BG20" s="294"/>
      <c r="BH20" s="294"/>
      <c r="BI20" s="294"/>
      <c r="BJ20" s="294"/>
      <c r="BK20" s="294"/>
      <c r="BL20" s="294"/>
      <c r="BM20" s="294"/>
      <c r="BN20" s="294"/>
      <c r="BO20" s="294"/>
      <c r="BP20" s="294"/>
      <c r="BQ20" s="294"/>
      <c r="BR20" s="294"/>
      <c r="BS20" s="294"/>
      <c r="BT20" s="294"/>
      <c r="BU20" s="294"/>
      <c r="BV20" s="294"/>
      <c r="BW20" s="294"/>
      <c r="BX20" s="294"/>
      <c r="BY20" s="294"/>
      <c r="BZ20" s="294"/>
      <c r="CA20" s="294"/>
      <c r="CB20" s="294"/>
      <c r="CC20" s="294"/>
      <c r="CD20" s="294"/>
      <c r="CE20" s="294"/>
      <c r="CF20" s="294"/>
      <c r="CG20" s="294"/>
      <c r="CH20" s="294"/>
      <c r="CI20" s="294"/>
      <c r="CJ20" s="294"/>
      <c r="CK20" s="294"/>
      <c r="CL20" s="294"/>
      <c r="CM20" s="294"/>
      <c r="CN20" s="294"/>
      <c r="CO20" s="294"/>
      <c r="CP20" s="294"/>
      <c r="CQ20" s="294"/>
      <c r="CR20" s="294"/>
      <c r="CS20" s="294"/>
      <c r="CT20" s="294"/>
      <c r="CU20" s="294"/>
      <c r="CV20" s="294"/>
      <c r="CW20" s="294"/>
      <c r="CX20" s="294"/>
      <c r="CY20" s="294"/>
      <c r="CZ20" s="294"/>
      <c r="DA20" s="294"/>
      <c r="DB20" s="294"/>
      <c r="DC20" s="294"/>
      <c r="DD20" s="294"/>
      <c r="DE20" s="294"/>
      <c r="DF20" s="294"/>
      <c r="DG20" s="294"/>
      <c r="DH20" s="294"/>
      <c r="DI20" s="294"/>
      <c r="DJ20" s="294"/>
      <c r="DK20" s="294"/>
      <c r="DL20" s="294"/>
      <c r="DM20" s="294"/>
      <c r="DN20" s="294"/>
      <c r="DO20" s="294"/>
      <c r="DP20" s="294"/>
      <c r="DQ20" s="294"/>
      <c r="DR20" s="294"/>
      <c r="DS20" s="294"/>
      <c r="DT20" s="294"/>
      <c r="DU20" s="294"/>
      <c r="DV20" s="294"/>
      <c r="DW20" s="294"/>
      <c r="DX20" s="294"/>
      <c r="DY20" s="294"/>
      <c r="DZ20" s="294"/>
      <c r="EA20" s="294"/>
      <c r="EB20" s="294"/>
      <c r="EC20" s="294"/>
      <c r="ED20" s="294"/>
      <c r="EE20" s="294"/>
      <c r="EF20" s="294"/>
      <c r="EG20" s="294"/>
      <c r="EH20" s="294"/>
      <c r="EI20" s="294"/>
      <c r="EJ20" s="294"/>
      <c r="EK20" s="294"/>
      <c r="EL20" s="294"/>
      <c r="EM20" s="294"/>
      <c r="EN20" s="294"/>
      <c r="EO20" s="294"/>
      <c r="EP20" s="294"/>
      <c r="EQ20" s="294"/>
      <c r="ER20" s="294"/>
      <c r="ES20" s="294"/>
      <c r="ET20" s="294"/>
      <c r="EU20" s="294"/>
      <c r="EV20" s="294"/>
      <c r="EW20" s="294"/>
      <c r="EX20" s="294"/>
      <c r="EY20" s="294"/>
      <c r="EZ20" s="294"/>
      <c r="FA20" s="294"/>
      <c r="FB20" s="294"/>
      <c r="FC20" s="294"/>
      <c r="FD20" s="294"/>
      <c r="FE20" s="294"/>
      <c r="FF20" s="294"/>
      <c r="FG20" s="294"/>
      <c r="FH20" s="294"/>
      <c r="FI20" s="294"/>
      <c r="FJ20" s="294"/>
      <c r="FK20" s="294"/>
      <c r="FL20" s="294"/>
      <c r="FM20" s="294"/>
      <c r="FN20" s="294"/>
      <c r="FO20" s="294"/>
      <c r="FP20" s="294"/>
      <c r="FQ20" s="294"/>
      <c r="FR20" s="294"/>
      <c r="FS20" s="294"/>
      <c r="FT20" s="294"/>
      <c r="FU20" s="294"/>
      <c r="FV20" s="294"/>
      <c r="FW20" s="294"/>
      <c r="FX20" s="294"/>
      <c r="FY20" s="294"/>
      <c r="FZ20" s="294"/>
      <c r="GA20" s="294"/>
      <c r="GB20" s="294"/>
      <c r="GC20" s="294"/>
      <c r="GD20" s="294"/>
      <c r="GE20" s="294"/>
      <c r="GF20" s="294"/>
      <c r="GG20" s="294"/>
      <c r="GH20" s="294"/>
      <c r="GI20" s="294"/>
      <c r="GJ20" s="294"/>
      <c r="GK20" s="294"/>
      <c r="GL20" s="294"/>
      <c r="GM20" s="294"/>
      <c r="GN20" s="294"/>
      <c r="GO20" s="294"/>
      <c r="GP20" s="294"/>
      <c r="GQ20" s="294"/>
      <c r="GR20" s="294"/>
      <c r="GS20" s="294"/>
      <c r="GT20" s="294"/>
      <c r="GU20" s="294"/>
      <c r="GV20" s="294"/>
      <c r="GW20" s="294"/>
      <c r="GX20" s="294"/>
      <c r="GY20" s="294"/>
      <c r="GZ20" s="294"/>
      <c r="HA20" s="294"/>
      <c r="HB20" s="294"/>
      <c r="HC20" s="294"/>
      <c r="HD20" s="294"/>
      <c r="HE20" s="294"/>
      <c r="HF20" s="294"/>
      <c r="HG20" s="294"/>
      <c r="HH20" s="294"/>
      <c r="HI20" s="294"/>
      <c r="HJ20" s="294"/>
      <c r="HK20" s="294"/>
      <c r="HL20" s="294"/>
      <c r="HM20" s="294"/>
      <c r="HN20" s="294"/>
      <c r="HO20" s="294"/>
      <c r="HP20" s="294"/>
      <c r="HQ20" s="294"/>
      <c r="HR20" s="294"/>
      <c r="HS20" s="294"/>
      <c r="HT20" s="294"/>
      <c r="HU20" s="294"/>
      <c r="HV20" s="294"/>
      <c r="HW20" s="294"/>
      <c r="HX20" s="294"/>
      <c r="HY20" s="294"/>
      <c r="HZ20" s="294"/>
      <c r="IA20" s="294"/>
      <c r="IB20" s="294"/>
      <c r="IC20" s="294"/>
      <c r="ID20" s="294"/>
      <c r="IE20" s="294"/>
      <c r="IF20" s="294"/>
      <c r="IG20" s="294"/>
      <c r="IH20" s="294"/>
      <c r="II20" s="294"/>
      <c r="IJ20" s="294"/>
      <c r="IK20" s="294"/>
      <c r="IL20" s="294"/>
      <c r="IM20" s="294"/>
      <c r="IN20" s="294"/>
      <c r="IO20" s="294"/>
      <c r="IP20" s="294"/>
      <c r="IQ20" s="294"/>
      <c r="IR20" s="294"/>
      <c r="IS20" s="294"/>
      <c r="IT20" s="294"/>
      <c r="IU20" s="294"/>
      <c r="IV20" s="294"/>
    </row>
    <row r="21" spans="1:256">
      <c r="A21" s="310"/>
      <c r="B21" s="300"/>
      <c r="C21" s="301"/>
      <c r="D21" s="302"/>
      <c r="E21" s="294"/>
      <c r="F21" s="294"/>
      <c r="G21" s="294"/>
      <c r="H21" s="294"/>
      <c r="I21" s="294"/>
      <c r="J21" s="294"/>
      <c r="K21" s="294"/>
      <c r="L21" s="294"/>
      <c r="M21" s="294"/>
      <c r="N21" s="294"/>
      <c r="O21" s="294"/>
      <c r="P21" s="294"/>
      <c r="Q21" s="294"/>
      <c r="R21" s="294"/>
      <c r="S21" s="294"/>
      <c r="T21" s="294"/>
      <c r="U21" s="294"/>
      <c r="V21" s="294"/>
      <c r="W21" s="294"/>
      <c r="X21" s="294"/>
      <c r="Y21" s="294"/>
      <c r="Z21" s="294"/>
      <c r="AA21" s="294"/>
      <c r="AB21" s="294"/>
      <c r="AC21" s="294"/>
      <c r="AD21" s="294"/>
      <c r="AE21" s="294"/>
      <c r="AF21" s="294"/>
      <c r="AG21" s="294"/>
      <c r="AH21" s="294"/>
      <c r="AI21" s="294"/>
      <c r="AJ21" s="294"/>
      <c r="AK21" s="294"/>
      <c r="AL21" s="294"/>
      <c r="AM21" s="294"/>
      <c r="AN21" s="294"/>
      <c r="AO21" s="294"/>
      <c r="AP21" s="294"/>
      <c r="AQ21" s="294"/>
      <c r="AR21" s="294"/>
      <c r="AS21" s="294"/>
      <c r="AT21" s="294"/>
      <c r="AU21" s="294"/>
      <c r="AV21" s="294"/>
      <c r="AW21" s="294"/>
      <c r="AX21" s="294"/>
      <c r="AY21" s="294"/>
      <c r="AZ21" s="294"/>
      <c r="BA21" s="294"/>
      <c r="BB21" s="294"/>
      <c r="BC21" s="294"/>
      <c r="BD21" s="294"/>
      <c r="BE21" s="294"/>
      <c r="BF21" s="294"/>
      <c r="BG21" s="294"/>
      <c r="BH21" s="294"/>
      <c r="BI21" s="294"/>
      <c r="BJ21" s="294"/>
      <c r="BK21" s="294"/>
      <c r="BL21" s="294"/>
      <c r="BM21" s="294"/>
      <c r="BN21" s="294"/>
      <c r="BO21" s="294"/>
      <c r="BP21" s="294"/>
      <c r="BQ21" s="294"/>
      <c r="BR21" s="294"/>
      <c r="BS21" s="294"/>
      <c r="BT21" s="294"/>
      <c r="BU21" s="294"/>
      <c r="BV21" s="294"/>
      <c r="BW21" s="294"/>
      <c r="BX21" s="294"/>
      <c r="BY21" s="294"/>
      <c r="BZ21" s="294"/>
      <c r="CA21" s="294"/>
      <c r="CB21" s="294"/>
      <c r="CC21" s="294"/>
      <c r="CD21" s="294"/>
      <c r="CE21" s="294"/>
      <c r="CF21" s="294"/>
      <c r="CG21" s="294"/>
      <c r="CH21" s="294"/>
      <c r="CI21" s="294"/>
      <c r="CJ21" s="294"/>
      <c r="CK21" s="294"/>
      <c r="CL21" s="294"/>
      <c r="CM21" s="294"/>
      <c r="CN21" s="294"/>
      <c r="CO21" s="294"/>
      <c r="CP21" s="294"/>
      <c r="CQ21" s="294"/>
      <c r="CR21" s="294"/>
      <c r="CS21" s="294"/>
      <c r="CT21" s="294"/>
      <c r="CU21" s="294"/>
      <c r="CV21" s="294"/>
      <c r="CW21" s="294"/>
      <c r="CX21" s="294"/>
      <c r="CY21" s="294"/>
      <c r="CZ21" s="294"/>
      <c r="DA21" s="294"/>
      <c r="DB21" s="294"/>
      <c r="DC21" s="294"/>
      <c r="DD21" s="294"/>
      <c r="DE21" s="294"/>
      <c r="DF21" s="294"/>
      <c r="DG21" s="294"/>
      <c r="DH21" s="294"/>
      <c r="DI21" s="294"/>
      <c r="DJ21" s="294"/>
      <c r="DK21" s="294"/>
      <c r="DL21" s="294"/>
      <c r="DM21" s="294"/>
      <c r="DN21" s="294"/>
      <c r="DO21" s="294"/>
      <c r="DP21" s="294"/>
      <c r="DQ21" s="294"/>
      <c r="DR21" s="294"/>
      <c r="DS21" s="294"/>
      <c r="DT21" s="294"/>
      <c r="DU21" s="294"/>
      <c r="DV21" s="294"/>
      <c r="DW21" s="294"/>
      <c r="DX21" s="294"/>
      <c r="DY21" s="294"/>
      <c r="DZ21" s="294"/>
      <c r="EA21" s="294"/>
      <c r="EB21" s="294"/>
      <c r="EC21" s="294"/>
      <c r="ED21" s="294"/>
      <c r="EE21" s="294"/>
      <c r="EF21" s="294"/>
      <c r="EG21" s="294"/>
      <c r="EH21" s="294"/>
      <c r="EI21" s="294"/>
      <c r="EJ21" s="294"/>
      <c r="EK21" s="294"/>
      <c r="EL21" s="294"/>
      <c r="EM21" s="294"/>
      <c r="EN21" s="294"/>
      <c r="EO21" s="294"/>
      <c r="EP21" s="294"/>
      <c r="EQ21" s="294"/>
      <c r="ER21" s="294"/>
      <c r="ES21" s="294"/>
      <c r="ET21" s="294"/>
      <c r="EU21" s="294"/>
      <c r="EV21" s="294"/>
      <c r="EW21" s="294"/>
      <c r="EX21" s="294"/>
      <c r="EY21" s="294"/>
      <c r="EZ21" s="294"/>
      <c r="FA21" s="294"/>
      <c r="FB21" s="294"/>
      <c r="FC21" s="294"/>
      <c r="FD21" s="294"/>
      <c r="FE21" s="294"/>
      <c r="FF21" s="294"/>
      <c r="FG21" s="294"/>
      <c r="FH21" s="294"/>
      <c r="FI21" s="294"/>
      <c r="FJ21" s="294"/>
      <c r="FK21" s="294"/>
      <c r="FL21" s="294"/>
      <c r="FM21" s="294"/>
      <c r="FN21" s="294"/>
      <c r="FO21" s="294"/>
      <c r="FP21" s="294"/>
      <c r="FQ21" s="294"/>
      <c r="FR21" s="294"/>
      <c r="FS21" s="294"/>
      <c r="FT21" s="294"/>
      <c r="FU21" s="294"/>
      <c r="FV21" s="294"/>
      <c r="FW21" s="294"/>
      <c r="FX21" s="294"/>
      <c r="FY21" s="294"/>
      <c r="FZ21" s="294"/>
      <c r="GA21" s="294"/>
      <c r="GB21" s="294"/>
      <c r="GC21" s="294"/>
      <c r="GD21" s="294"/>
      <c r="GE21" s="294"/>
      <c r="GF21" s="294"/>
      <c r="GG21" s="294"/>
      <c r="GH21" s="294"/>
      <c r="GI21" s="294"/>
      <c r="GJ21" s="294"/>
      <c r="GK21" s="294"/>
      <c r="GL21" s="294"/>
      <c r="GM21" s="294"/>
      <c r="GN21" s="294"/>
      <c r="GO21" s="294"/>
      <c r="GP21" s="294"/>
      <c r="GQ21" s="294"/>
      <c r="GR21" s="294"/>
      <c r="GS21" s="294"/>
      <c r="GT21" s="294"/>
      <c r="GU21" s="294"/>
      <c r="GV21" s="294"/>
      <c r="GW21" s="294"/>
      <c r="GX21" s="294"/>
      <c r="GY21" s="294"/>
      <c r="GZ21" s="294"/>
      <c r="HA21" s="294"/>
      <c r="HB21" s="294"/>
      <c r="HC21" s="294"/>
      <c r="HD21" s="294"/>
      <c r="HE21" s="294"/>
      <c r="HF21" s="294"/>
      <c r="HG21" s="294"/>
      <c r="HH21" s="294"/>
      <c r="HI21" s="294"/>
      <c r="HJ21" s="294"/>
      <c r="HK21" s="294"/>
      <c r="HL21" s="294"/>
      <c r="HM21" s="294"/>
      <c r="HN21" s="294"/>
      <c r="HO21" s="294"/>
      <c r="HP21" s="294"/>
      <c r="HQ21" s="294"/>
      <c r="HR21" s="294"/>
      <c r="HS21" s="294"/>
      <c r="HT21" s="294"/>
      <c r="HU21" s="294"/>
      <c r="HV21" s="294"/>
      <c r="HW21" s="294"/>
      <c r="HX21" s="294"/>
      <c r="HY21" s="294"/>
      <c r="HZ21" s="294"/>
      <c r="IA21" s="294"/>
      <c r="IB21" s="294"/>
      <c r="IC21" s="294"/>
      <c r="ID21" s="294"/>
      <c r="IE21" s="294"/>
      <c r="IF21" s="294"/>
      <c r="IG21" s="294"/>
      <c r="IH21" s="294"/>
      <c r="II21" s="294"/>
      <c r="IJ21" s="294"/>
      <c r="IK21" s="294"/>
      <c r="IL21" s="294"/>
      <c r="IM21" s="294"/>
      <c r="IN21" s="294"/>
      <c r="IO21" s="294"/>
      <c r="IP21" s="294"/>
      <c r="IQ21" s="294"/>
      <c r="IR21" s="294"/>
      <c r="IS21" s="294"/>
      <c r="IT21" s="294"/>
      <c r="IU21" s="294"/>
      <c r="IV21" s="294"/>
    </row>
    <row r="22" spans="1:256">
      <c r="A22" s="310"/>
      <c r="B22" s="300"/>
      <c r="C22" s="301"/>
      <c r="D22" s="302"/>
      <c r="E22" s="294"/>
      <c r="F22" s="294"/>
      <c r="G22" s="294"/>
      <c r="H22" s="294"/>
      <c r="I22" s="294"/>
      <c r="J22" s="294"/>
      <c r="K22" s="294"/>
      <c r="L22" s="294"/>
      <c r="M22" s="294"/>
      <c r="N22" s="294"/>
      <c r="O22" s="294"/>
      <c r="P22" s="294"/>
      <c r="Q22" s="294"/>
      <c r="R22" s="294"/>
      <c r="S22" s="294"/>
      <c r="T22" s="294"/>
      <c r="U22" s="294"/>
      <c r="V22" s="294"/>
      <c r="W22" s="294"/>
      <c r="X22" s="294"/>
      <c r="Y22" s="294"/>
      <c r="Z22" s="294"/>
      <c r="AA22" s="294"/>
      <c r="AB22" s="294"/>
      <c r="AC22" s="294"/>
      <c r="AD22" s="294"/>
      <c r="AE22" s="294"/>
      <c r="AF22" s="294"/>
      <c r="AG22" s="294"/>
      <c r="AH22" s="294"/>
      <c r="AI22" s="294"/>
      <c r="AJ22" s="294"/>
      <c r="AK22" s="294"/>
      <c r="AL22" s="294"/>
      <c r="AM22" s="294"/>
      <c r="AN22" s="294"/>
      <c r="AO22" s="294"/>
      <c r="AP22" s="294"/>
      <c r="AQ22" s="294"/>
      <c r="AR22" s="294"/>
      <c r="AS22" s="294"/>
      <c r="AT22" s="294"/>
      <c r="AU22" s="294"/>
      <c r="AV22" s="294"/>
      <c r="AW22" s="294"/>
      <c r="AX22" s="294"/>
      <c r="AY22" s="294"/>
      <c r="AZ22" s="294"/>
      <c r="BA22" s="294"/>
      <c r="BB22" s="294"/>
      <c r="BC22" s="294"/>
      <c r="BD22" s="294"/>
      <c r="BE22" s="294"/>
      <c r="BF22" s="294"/>
      <c r="BG22" s="294"/>
      <c r="BH22" s="294"/>
      <c r="BI22" s="294"/>
      <c r="BJ22" s="294"/>
      <c r="BK22" s="294"/>
      <c r="BL22" s="294"/>
      <c r="BM22" s="294"/>
      <c r="BN22" s="294"/>
      <c r="BO22" s="294"/>
      <c r="BP22" s="294"/>
      <c r="BQ22" s="294"/>
      <c r="BR22" s="294"/>
      <c r="BS22" s="294"/>
      <c r="BT22" s="294"/>
      <c r="BU22" s="294"/>
      <c r="BV22" s="294"/>
      <c r="BW22" s="294"/>
      <c r="BX22" s="294"/>
      <c r="BY22" s="294"/>
      <c r="BZ22" s="294"/>
      <c r="CA22" s="294"/>
      <c r="CB22" s="294"/>
      <c r="CC22" s="294"/>
      <c r="CD22" s="294"/>
      <c r="CE22" s="294"/>
      <c r="CF22" s="294"/>
      <c r="CG22" s="294"/>
      <c r="CH22" s="294"/>
      <c r="CI22" s="294"/>
      <c r="CJ22" s="294"/>
      <c r="CK22" s="294"/>
      <c r="CL22" s="294"/>
      <c r="CM22" s="294"/>
      <c r="CN22" s="294"/>
      <c r="CO22" s="294"/>
      <c r="CP22" s="294"/>
      <c r="CQ22" s="294"/>
      <c r="CR22" s="294"/>
      <c r="CS22" s="294"/>
      <c r="CT22" s="294"/>
      <c r="CU22" s="294"/>
      <c r="CV22" s="294"/>
      <c r="CW22" s="294"/>
      <c r="CX22" s="294"/>
      <c r="CY22" s="294"/>
      <c r="CZ22" s="294"/>
      <c r="DA22" s="294"/>
      <c r="DB22" s="294"/>
      <c r="DC22" s="294"/>
      <c r="DD22" s="294"/>
      <c r="DE22" s="294"/>
      <c r="DF22" s="294"/>
      <c r="DG22" s="294"/>
      <c r="DH22" s="294"/>
      <c r="DI22" s="294"/>
      <c r="DJ22" s="294"/>
      <c r="DK22" s="294"/>
      <c r="DL22" s="294"/>
      <c r="DM22" s="294"/>
      <c r="DN22" s="294"/>
      <c r="DO22" s="294"/>
      <c r="DP22" s="294"/>
      <c r="DQ22" s="294"/>
      <c r="DR22" s="294"/>
      <c r="DS22" s="294"/>
      <c r="DT22" s="294"/>
      <c r="DU22" s="294"/>
      <c r="DV22" s="294"/>
      <c r="DW22" s="294"/>
      <c r="DX22" s="294"/>
      <c r="DY22" s="294"/>
      <c r="DZ22" s="294"/>
      <c r="EA22" s="294"/>
      <c r="EB22" s="294"/>
      <c r="EC22" s="294"/>
      <c r="ED22" s="294"/>
      <c r="EE22" s="294"/>
      <c r="EF22" s="294"/>
      <c r="EG22" s="294"/>
      <c r="EH22" s="294"/>
      <c r="EI22" s="294"/>
      <c r="EJ22" s="294"/>
      <c r="EK22" s="294"/>
      <c r="EL22" s="294"/>
      <c r="EM22" s="294"/>
      <c r="EN22" s="294"/>
      <c r="EO22" s="294"/>
      <c r="EP22" s="294"/>
      <c r="EQ22" s="294"/>
      <c r="ER22" s="294"/>
      <c r="ES22" s="294"/>
      <c r="ET22" s="294"/>
      <c r="EU22" s="294"/>
      <c r="EV22" s="294"/>
      <c r="EW22" s="294"/>
      <c r="EX22" s="294"/>
      <c r="EY22" s="294"/>
      <c r="EZ22" s="294"/>
      <c r="FA22" s="294"/>
      <c r="FB22" s="294"/>
      <c r="FC22" s="294"/>
      <c r="FD22" s="294"/>
      <c r="FE22" s="294"/>
      <c r="FF22" s="294"/>
      <c r="FG22" s="294"/>
      <c r="FH22" s="294"/>
      <c r="FI22" s="294"/>
      <c r="FJ22" s="294"/>
      <c r="FK22" s="294"/>
      <c r="FL22" s="294"/>
      <c r="FM22" s="294"/>
      <c r="FN22" s="294"/>
      <c r="FO22" s="294"/>
      <c r="FP22" s="294"/>
      <c r="FQ22" s="294"/>
      <c r="FR22" s="294"/>
      <c r="FS22" s="294"/>
      <c r="FT22" s="294"/>
      <c r="FU22" s="294"/>
      <c r="FV22" s="294"/>
      <c r="FW22" s="294"/>
      <c r="FX22" s="294"/>
      <c r="FY22" s="294"/>
      <c r="FZ22" s="294"/>
      <c r="GA22" s="294"/>
      <c r="GB22" s="294"/>
      <c r="GC22" s="294"/>
      <c r="GD22" s="294"/>
      <c r="GE22" s="294"/>
      <c r="GF22" s="294"/>
      <c r="GG22" s="294"/>
      <c r="GH22" s="294"/>
      <c r="GI22" s="294"/>
      <c r="GJ22" s="294"/>
      <c r="GK22" s="294"/>
      <c r="GL22" s="294"/>
      <c r="GM22" s="294"/>
      <c r="GN22" s="294"/>
      <c r="GO22" s="294"/>
      <c r="GP22" s="294"/>
      <c r="GQ22" s="294"/>
      <c r="GR22" s="294"/>
      <c r="GS22" s="294"/>
      <c r="GT22" s="294"/>
      <c r="GU22" s="294"/>
      <c r="GV22" s="294"/>
      <c r="GW22" s="294"/>
      <c r="GX22" s="294"/>
      <c r="GY22" s="294"/>
      <c r="GZ22" s="294"/>
      <c r="HA22" s="294"/>
      <c r="HB22" s="294"/>
      <c r="HC22" s="294"/>
      <c r="HD22" s="294"/>
      <c r="HE22" s="294"/>
      <c r="HF22" s="294"/>
      <c r="HG22" s="294"/>
      <c r="HH22" s="294"/>
      <c r="HI22" s="294"/>
      <c r="HJ22" s="294"/>
      <c r="HK22" s="294"/>
      <c r="HL22" s="294"/>
      <c r="HM22" s="294"/>
      <c r="HN22" s="294"/>
      <c r="HO22" s="294"/>
      <c r="HP22" s="294"/>
      <c r="HQ22" s="294"/>
      <c r="HR22" s="294"/>
      <c r="HS22" s="294"/>
      <c r="HT22" s="294"/>
      <c r="HU22" s="294"/>
      <c r="HV22" s="294"/>
      <c r="HW22" s="294"/>
      <c r="HX22" s="294"/>
      <c r="HY22" s="294"/>
      <c r="HZ22" s="294"/>
      <c r="IA22" s="294"/>
      <c r="IB22" s="294"/>
      <c r="IC22" s="294"/>
      <c r="ID22" s="294"/>
      <c r="IE22" s="294"/>
      <c r="IF22" s="294"/>
      <c r="IG22" s="294"/>
      <c r="IH22" s="294"/>
      <c r="II22" s="294"/>
      <c r="IJ22" s="294"/>
      <c r="IK22" s="294"/>
      <c r="IL22" s="294"/>
      <c r="IM22" s="294"/>
      <c r="IN22" s="294"/>
      <c r="IO22" s="294"/>
      <c r="IP22" s="294"/>
      <c r="IQ22" s="294"/>
      <c r="IR22" s="294"/>
      <c r="IS22" s="294"/>
      <c r="IT22" s="294"/>
      <c r="IU22" s="294"/>
      <c r="IV22" s="294"/>
    </row>
    <row r="23" spans="1:256">
      <c r="A23" s="310"/>
      <c r="B23" s="300"/>
      <c r="C23" s="301"/>
      <c r="D23" s="302"/>
      <c r="E23" s="294"/>
      <c r="F23" s="294"/>
      <c r="G23" s="294"/>
      <c r="H23" s="294"/>
      <c r="I23" s="294"/>
      <c r="J23" s="294"/>
      <c r="K23" s="294"/>
      <c r="L23" s="294"/>
      <c r="M23" s="294"/>
      <c r="N23" s="294"/>
      <c r="O23" s="294"/>
      <c r="P23" s="294"/>
      <c r="Q23" s="294"/>
      <c r="R23" s="294"/>
      <c r="S23" s="294"/>
      <c r="T23" s="294"/>
      <c r="U23" s="294"/>
      <c r="V23" s="294"/>
      <c r="W23" s="294"/>
      <c r="X23" s="294"/>
      <c r="Y23" s="294"/>
      <c r="Z23" s="294"/>
      <c r="AA23" s="294"/>
      <c r="AB23" s="294"/>
      <c r="AC23" s="294"/>
      <c r="AD23" s="294"/>
      <c r="AE23" s="294"/>
      <c r="AF23" s="294"/>
      <c r="AG23" s="294"/>
      <c r="AH23" s="294"/>
      <c r="AI23" s="294"/>
      <c r="AJ23" s="294"/>
      <c r="AK23" s="294"/>
      <c r="AL23" s="294"/>
      <c r="AM23" s="294"/>
      <c r="AN23" s="294"/>
      <c r="AO23" s="294"/>
      <c r="AP23" s="294"/>
      <c r="AQ23" s="294"/>
      <c r="AR23" s="294"/>
      <c r="AS23" s="294"/>
      <c r="AT23" s="294"/>
      <c r="AU23" s="294"/>
      <c r="AV23" s="294"/>
      <c r="AW23" s="294"/>
      <c r="AX23" s="294"/>
      <c r="AY23" s="294"/>
      <c r="AZ23" s="294"/>
      <c r="BA23" s="294"/>
      <c r="BB23" s="294"/>
      <c r="BC23" s="294"/>
      <c r="BD23" s="294"/>
      <c r="BE23" s="294"/>
      <c r="BF23" s="294"/>
      <c r="BG23" s="294"/>
      <c r="BH23" s="294"/>
      <c r="BI23" s="294"/>
      <c r="BJ23" s="294"/>
      <c r="BK23" s="294"/>
      <c r="BL23" s="294"/>
      <c r="BM23" s="294"/>
      <c r="BN23" s="294"/>
      <c r="BO23" s="294"/>
      <c r="BP23" s="294"/>
      <c r="BQ23" s="294"/>
      <c r="BR23" s="294"/>
      <c r="BS23" s="294"/>
      <c r="BT23" s="294"/>
      <c r="BU23" s="294"/>
      <c r="BV23" s="294"/>
      <c r="BW23" s="294"/>
      <c r="BX23" s="294"/>
      <c r="BY23" s="294"/>
      <c r="BZ23" s="294"/>
      <c r="CA23" s="294"/>
      <c r="CB23" s="294"/>
      <c r="CC23" s="294"/>
      <c r="CD23" s="294"/>
      <c r="CE23" s="294"/>
      <c r="CF23" s="294"/>
      <c r="CG23" s="294"/>
      <c r="CH23" s="294"/>
      <c r="CI23" s="294"/>
      <c r="CJ23" s="294"/>
      <c r="CK23" s="294"/>
      <c r="CL23" s="294"/>
      <c r="CM23" s="294"/>
      <c r="CN23" s="294"/>
      <c r="CO23" s="294"/>
      <c r="CP23" s="294"/>
      <c r="CQ23" s="294"/>
      <c r="CR23" s="294"/>
      <c r="CS23" s="294"/>
      <c r="CT23" s="294"/>
      <c r="CU23" s="294"/>
      <c r="CV23" s="294"/>
      <c r="CW23" s="294"/>
      <c r="CX23" s="294"/>
      <c r="CY23" s="294"/>
      <c r="CZ23" s="294"/>
      <c r="DA23" s="294"/>
      <c r="DB23" s="294"/>
      <c r="DC23" s="294"/>
      <c r="DD23" s="294"/>
      <c r="DE23" s="294"/>
      <c r="DF23" s="294"/>
      <c r="DG23" s="294"/>
      <c r="DH23" s="294"/>
      <c r="DI23" s="294"/>
      <c r="DJ23" s="294"/>
      <c r="DK23" s="294"/>
      <c r="DL23" s="294"/>
      <c r="DM23" s="294"/>
      <c r="DN23" s="294"/>
      <c r="DO23" s="294"/>
      <c r="DP23" s="294"/>
      <c r="DQ23" s="294"/>
      <c r="DR23" s="294"/>
      <c r="DS23" s="294"/>
      <c r="DT23" s="294"/>
      <c r="DU23" s="294"/>
      <c r="DV23" s="294"/>
      <c r="DW23" s="294"/>
      <c r="DX23" s="294"/>
      <c r="DY23" s="294"/>
      <c r="DZ23" s="294"/>
      <c r="EA23" s="294"/>
      <c r="EB23" s="294"/>
      <c r="EC23" s="294"/>
      <c r="ED23" s="294"/>
      <c r="EE23" s="294"/>
      <c r="EF23" s="294"/>
      <c r="EG23" s="294"/>
      <c r="EH23" s="294"/>
      <c r="EI23" s="294"/>
      <c r="EJ23" s="294"/>
      <c r="EK23" s="294"/>
      <c r="EL23" s="294"/>
      <c r="EM23" s="294"/>
      <c r="EN23" s="294"/>
      <c r="EO23" s="294"/>
      <c r="EP23" s="294"/>
      <c r="EQ23" s="294"/>
      <c r="ER23" s="294"/>
      <c r="ES23" s="294"/>
      <c r="ET23" s="294"/>
      <c r="EU23" s="294"/>
      <c r="EV23" s="294"/>
      <c r="EW23" s="294"/>
      <c r="EX23" s="294"/>
      <c r="EY23" s="294"/>
      <c r="EZ23" s="294"/>
      <c r="FA23" s="294"/>
      <c r="FB23" s="294"/>
      <c r="FC23" s="294"/>
      <c r="FD23" s="294"/>
      <c r="FE23" s="294"/>
      <c r="FF23" s="294"/>
      <c r="FG23" s="294"/>
      <c r="FH23" s="294"/>
      <c r="FI23" s="294"/>
      <c r="FJ23" s="294"/>
      <c r="FK23" s="294"/>
      <c r="FL23" s="294"/>
      <c r="FM23" s="294"/>
      <c r="FN23" s="294"/>
      <c r="FO23" s="294"/>
      <c r="FP23" s="294"/>
      <c r="FQ23" s="294"/>
      <c r="FR23" s="294"/>
      <c r="FS23" s="294"/>
      <c r="FT23" s="294"/>
      <c r="FU23" s="294"/>
      <c r="FV23" s="294"/>
      <c r="FW23" s="294"/>
      <c r="FX23" s="294"/>
      <c r="FY23" s="294"/>
      <c r="FZ23" s="294"/>
      <c r="GA23" s="294"/>
      <c r="GB23" s="294"/>
      <c r="GC23" s="294"/>
      <c r="GD23" s="294"/>
      <c r="GE23" s="294"/>
      <c r="GF23" s="294"/>
      <c r="GG23" s="294"/>
      <c r="GH23" s="294"/>
      <c r="GI23" s="294"/>
      <c r="GJ23" s="294"/>
      <c r="GK23" s="294"/>
      <c r="GL23" s="294"/>
      <c r="GM23" s="294"/>
      <c r="GN23" s="294"/>
      <c r="GO23" s="294"/>
      <c r="GP23" s="294"/>
      <c r="GQ23" s="294"/>
      <c r="GR23" s="294"/>
      <c r="GS23" s="294"/>
      <c r="GT23" s="294"/>
      <c r="GU23" s="294"/>
      <c r="GV23" s="294"/>
      <c r="GW23" s="294"/>
      <c r="GX23" s="294"/>
      <c r="GY23" s="294"/>
      <c r="GZ23" s="294"/>
      <c r="HA23" s="294"/>
      <c r="HB23" s="294"/>
      <c r="HC23" s="294"/>
      <c r="HD23" s="294"/>
      <c r="HE23" s="294"/>
      <c r="HF23" s="294"/>
      <c r="HG23" s="294"/>
      <c r="HH23" s="294"/>
      <c r="HI23" s="294"/>
      <c r="HJ23" s="294"/>
      <c r="HK23" s="294"/>
      <c r="HL23" s="294"/>
      <c r="HM23" s="294"/>
      <c r="HN23" s="294"/>
      <c r="HO23" s="294"/>
      <c r="HP23" s="294"/>
      <c r="HQ23" s="294"/>
      <c r="HR23" s="294"/>
      <c r="HS23" s="294"/>
      <c r="HT23" s="294"/>
      <c r="HU23" s="294"/>
      <c r="HV23" s="294"/>
      <c r="HW23" s="294"/>
      <c r="HX23" s="294"/>
      <c r="HY23" s="294"/>
      <c r="HZ23" s="294"/>
      <c r="IA23" s="294"/>
      <c r="IB23" s="294"/>
      <c r="IC23" s="294"/>
      <c r="ID23" s="294"/>
      <c r="IE23" s="294"/>
      <c r="IF23" s="294"/>
      <c r="IG23" s="294"/>
      <c r="IH23" s="294"/>
      <c r="II23" s="294"/>
      <c r="IJ23" s="294"/>
      <c r="IK23" s="294"/>
      <c r="IL23" s="294"/>
      <c r="IM23" s="294"/>
      <c r="IN23" s="294"/>
      <c r="IO23" s="294"/>
      <c r="IP23" s="294"/>
      <c r="IQ23" s="294"/>
      <c r="IR23" s="294"/>
      <c r="IS23" s="294"/>
      <c r="IT23" s="294"/>
      <c r="IU23" s="294"/>
      <c r="IV23" s="294"/>
    </row>
    <row r="24" spans="1:256">
      <c r="A24" s="310"/>
      <c r="B24" s="300"/>
      <c r="C24" s="301"/>
      <c r="D24" s="302"/>
      <c r="E24" s="294"/>
      <c r="F24" s="294"/>
      <c r="G24" s="294"/>
      <c r="H24" s="294"/>
      <c r="I24" s="294"/>
      <c r="J24" s="294"/>
      <c r="K24" s="294"/>
      <c r="L24" s="294"/>
      <c r="M24" s="294"/>
      <c r="N24" s="294"/>
      <c r="O24" s="294"/>
      <c r="P24" s="294"/>
      <c r="Q24" s="294"/>
      <c r="R24" s="294"/>
      <c r="S24" s="294"/>
      <c r="T24" s="294"/>
      <c r="U24" s="294"/>
      <c r="V24" s="294"/>
      <c r="W24" s="294"/>
      <c r="X24" s="294"/>
      <c r="Y24" s="294"/>
      <c r="Z24" s="294"/>
      <c r="AA24" s="294"/>
      <c r="AB24" s="294"/>
      <c r="AC24" s="294"/>
      <c r="AD24" s="294"/>
      <c r="AE24" s="294"/>
      <c r="AF24" s="294"/>
      <c r="AG24" s="294"/>
      <c r="AH24" s="294"/>
      <c r="AI24" s="294"/>
      <c r="AJ24" s="294"/>
      <c r="AK24" s="294"/>
      <c r="AL24" s="294"/>
      <c r="AM24" s="294"/>
      <c r="AN24" s="294"/>
      <c r="AO24" s="294"/>
      <c r="AP24" s="294"/>
      <c r="AQ24" s="294"/>
      <c r="AR24" s="294"/>
      <c r="AS24" s="294"/>
      <c r="AT24" s="294"/>
      <c r="AU24" s="294"/>
      <c r="AV24" s="294"/>
      <c r="AW24" s="294"/>
      <c r="AX24" s="294"/>
      <c r="AY24" s="294"/>
      <c r="AZ24" s="294"/>
      <c r="BA24" s="294"/>
      <c r="BB24" s="294"/>
      <c r="BC24" s="294"/>
      <c r="BD24" s="294"/>
      <c r="BE24" s="294"/>
      <c r="BF24" s="294"/>
      <c r="BG24" s="294"/>
      <c r="BH24" s="294"/>
      <c r="BI24" s="294"/>
      <c r="BJ24" s="294"/>
      <c r="BK24" s="294"/>
      <c r="BL24" s="294"/>
      <c r="BM24" s="294"/>
      <c r="BN24" s="294"/>
      <c r="BO24" s="294"/>
      <c r="BP24" s="294"/>
      <c r="BQ24" s="294"/>
      <c r="BR24" s="294"/>
      <c r="BS24" s="294"/>
      <c r="BT24" s="294"/>
      <c r="BU24" s="294"/>
      <c r="BV24" s="294"/>
      <c r="BW24" s="294"/>
      <c r="BX24" s="294"/>
      <c r="BY24" s="294"/>
      <c r="BZ24" s="294"/>
      <c r="CA24" s="294"/>
      <c r="CB24" s="294"/>
      <c r="CC24" s="294"/>
      <c r="CD24" s="294"/>
      <c r="CE24" s="294"/>
      <c r="CF24" s="294"/>
      <c r="CG24" s="294"/>
      <c r="CH24" s="294"/>
      <c r="CI24" s="294"/>
      <c r="CJ24" s="294"/>
      <c r="CK24" s="294"/>
      <c r="CL24" s="294"/>
      <c r="CM24" s="294"/>
      <c r="CN24" s="294"/>
      <c r="CO24" s="294"/>
      <c r="CP24" s="294"/>
      <c r="CQ24" s="294"/>
      <c r="CR24" s="294"/>
      <c r="CS24" s="294"/>
      <c r="CT24" s="294"/>
      <c r="CU24" s="294"/>
      <c r="CV24" s="294"/>
      <c r="CW24" s="294"/>
      <c r="CX24" s="294"/>
      <c r="CY24" s="294"/>
      <c r="CZ24" s="294"/>
      <c r="DA24" s="294"/>
      <c r="DB24" s="294"/>
      <c r="DC24" s="294"/>
      <c r="DD24" s="294"/>
      <c r="DE24" s="294"/>
      <c r="DF24" s="294"/>
      <c r="DG24" s="294"/>
      <c r="DH24" s="294"/>
      <c r="DI24" s="294"/>
      <c r="DJ24" s="294"/>
      <c r="DK24" s="294"/>
      <c r="DL24" s="294"/>
      <c r="DM24" s="294"/>
      <c r="DN24" s="294"/>
      <c r="DO24" s="294"/>
      <c r="DP24" s="294"/>
      <c r="DQ24" s="294"/>
      <c r="DR24" s="294"/>
      <c r="DS24" s="294"/>
      <c r="DT24" s="294"/>
      <c r="DU24" s="294"/>
      <c r="DV24" s="294"/>
      <c r="DW24" s="294"/>
      <c r="DX24" s="294"/>
      <c r="DY24" s="294"/>
      <c r="DZ24" s="294"/>
      <c r="EA24" s="294"/>
      <c r="EB24" s="294"/>
      <c r="EC24" s="294"/>
      <c r="ED24" s="294"/>
      <c r="EE24" s="294"/>
      <c r="EF24" s="294"/>
      <c r="EG24" s="294"/>
      <c r="EH24" s="294"/>
      <c r="EI24" s="294"/>
      <c r="EJ24" s="294"/>
      <c r="EK24" s="294"/>
      <c r="EL24" s="294"/>
      <c r="EM24" s="294"/>
      <c r="EN24" s="294"/>
      <c r="EO24" s="294"/>
      <c r="EP24" s="294"/>
      <c r="EQ24" s="294"/>
      <c r="ER24" s="294"/>
      <c r="ES24" s="294"/>
      <c r="ET24" s="294"/>
      <c r="EU24" s="294"/>
      <c r="EV24" s="294"/>
      <c r="EW24" s="294"/>
      <c r="EX24" s="294"/>
      <c r="EY24" s="294"/>
      <c r="EZ24" s="294"/>
      <c r="FA24" s="294"/>
      <c r="FB24" s="294"/>
      <c r="FC24" s="294"/>
      <c r="FD24" s="294"/>
      <c r="FE24" s="294"/>
      <c r="FF24" s="294"/>
      <c r="FG24" s="294"/>
      <c r="FH24" s="294"/>
      <c r="FI24" s="294"/>
      <c r="FJ24" s="294"/>
      <c r="FK24" s="294"/>
      <c r="FL24" s="294"/>
      <c r="FM24" s="294"/>
      <c r="FN24" s="294"/>
      <c r="FO24" s="294"/>
      <c r="FP24" s="294"/>
      <c r="FQ24" s="294"/>
      <c r="FR24" s="294"/>
      <c r="FS24" s="294"/>
      <c r="FT24" s="294"/>
      <c r="FU24" s="294"/>
      <c r="FV24" s="294"/>
      <c r="FW24" s="294"/>
      <c r="FX24" s="294"/>
      <c r="FY24" s="294"/>
      <c r="FZ24" s="294"/>
      <c r="GA24" s="294"/>
      <c r="GB24" s="294"/>
      <c r="GC24" s="294"/>
      <c r="GD24" s="294"/>
      <c r="GE24" s="294"/>
      <c r="GF24" s="294"/>
      <c r="GG24" s="294"/>
      <c r="GH24" s="294"/>
      <c r="GI24" s="294"/>
      <c r="GJ24" s="294"/>
      <c r="GK24" s="294"/>
      <c r="GL24" s="294"/>
      <c r="GM24" s="294"/>
      <c r="GN24" s="294"/>
      <c r="GO24" s="294"/>
      <c r="GP24" s="294"/>
      <c r="GQ24" s="294"/>
      <c r="GR24" s="294"/>
      <c r="GS24" s="294"/>
      <c r="GT24" s="294"/>
      <c r="GU24" s="294"/>
      <c r="GV24" s="294"/>
      <c r="GW24" s="294"/>
      <c r="GX24" s="294"/>
      <c r="GY24" s="294"/>
      <c r="GZ24" s="294"/>
      <c r="HA24" s="294"/>
      <c r="HB24" s="294"/>
      <c r="HC24" s="294"/>
      <c r="HD24" s="294"/>
      <c r="HE24" s="294"/>
      <c r="HF24" s="294"/>
      <c r="HG24" s="294"/>
      <c r="HH24" s="294"/>
      <c r="HI24" s="294"/>
      <c r="HJ24" s="294"/>
      <c r="HK24" s="294"/>
      <c r="HL24" s="294"/>
      <c r="HM24" s="294"/>
      <c r="HN24" s="294"/>
      <c r="HO24" s="294"/>
      <c r="HP24" s="294"/>
      <c r="HQ24" s="294"/>
      <c r="HR24" s="294"/>
      <c r="HS24" s="294"/>
      <c r="HT24" s="294"/>
      <c r="HU24" s="294"/>
      <c r="HV24" s="294"/>
      <c r="HW24" s="294"/>
      <c r="HX24" s="294"/>
      <c r="HY24" s="294"/>
      <c r="HZ24" s="294"/>
      <c r="IA24" s="294"/>
      <c r="IB24" s="294"/>
      <c r="IC24" s="294"/>
      <c r="ID24" s="294"/>
      <c r="IE24" s="294"/>
      <c r="IF24" s="294"/>
      <c r="IG24" s="294"/>
      <c r="IH24" s="294"/>
      <c r="II24" s="294"/>
      <c r="IJ24" s="294"/>
      <c r="IK24" s="294"/>
      <c r="IL24" s="294"/>
      <c r="IM24" s="294"/>
      <c r="IN24" s="294"/>
      <c r="IO24" s="294"/>
      <c r="IP24" s="294"/>
      <c r="IQ24" s="294"/>
      <c r="IR24" s="294"/>
      <c r="IS24" s="294"/>
      <c r="IT24" s="294"/>
      <c r="IU24" s="294"/>
      <c r="IV24" s="294"/>
    </row>
    <row r="25" spans="1:256">
      <c r="A25" s="310"/>
      <c r="B25" s="300"/>
      <c r="C25" s="301"/>
      <c r="D25" s="302"/>
      <c r="E25" s="294"/>
      <c r="F25" s="294"/>
      <c r="G25" s="294"/>
      <c r="H25" s="294"/>
      <c r="I25" s="294"/>
      <c r="J25" s="294"/>
      <c r="K25" s="294"/>
      <c r="L25" s="294"/>
      <c r="M25" s="294"/>
      <c r="N25" s="294"/>
      <c r="O25" s="294"/>
      <c r="P25" s="294"/>
      <c r="Q25" s="294"/>
      <c r="R25" s="294"/>
      <c r="S25" s="294"/>
      <c r="T25" s="294"/>
      <c r="U25" s="294"/>
      <c r="V25" s="294"/>
      <c r="W25" s="294"/>
      <c r="X25" s="294"/>
      <c r="Y25" s="294"/>
      <c r="Z25" s="294"/>
      <c r="AA25" s="294"/>
      <c r="AB25" s="294"/>
      <c r="AC25" s="294"/>
      <c r="AD25" s="294"/>
      <c r="AE25" s="294"/>
      <c r="AF25" s="294"/>
      <c r="AG25" s="294"/>
      <c r="AH25" s="294"/>
      <c r="AI25" s="294"/>
      <c r="AJ25" s="294"/>
      <c r="AK25" s="294"/>
      <c r="AL25" s="294"/>
      <c r="AM25" s="294"/>
      <c r="AN25" s="294"/>
      <c r="AO25" s="294"/>
      <c r="AP25" s="294"/>
      <c r="AQ25" s="294"/>
      <c r="AR25" s="294"/>
      <c r="AS25" s="294"/>
      <c r="AT25" s="294"/>
      <c r="AU25" s="294"/>
      <c r="AV25" s="294"/>
      <c r="AW25" s="294"/>
      <c r="AX25" s="294"/>
      <c r="AY25" s="294"/>
      <c r="AZ25" s="294"/>
      <c r="BA25" s="294"/>
      <c r="BB25" s="294"/>
      <c r="BC25" s="294"/>
      <c r="BD25" s="294"/>
      <c r="BE25" s="294"/>
      <c r="BF25" s="294"/>
      <c r="BG25" s="294"/>
      <c r="BH25" s="294"/>
      <c r="BI25" s="294"/>
      <c r="BJ25" s="294"/>
      <c r="BK25" s="294"/>
      <c r="BL25" s="294"/>
      <c r="BM25" s="294"/>
      <c r="BN25" s="294"/>
      <c r="BO25" s="294"/>
      <c r="BP25" s="294"/>
      <c r="BQ25" s="294"/>
      <c r="BR25" s="294"/>
      <c r="BS25" s="294"/>
      <c r="BT25" s="294"/>
      <c r="BU25" s="294"/>
      <c r="BV25" s="294"/>
      <c r="BW25" s="294"/>
      <c r="BX25" s="294"/>
      <c r="BY25" s="294"/>
      <c r="BZ25" s="294"/>
      <c r="CA25" s="294"/>
      <c r="CB25" s="294"/>
      <c r="CC25" s="294"/>
      <c r="CD25" s="294"/>
      <c r="CE25" s="294"/>
      <c r="CF25" s="294"/>
      <c r="CG25" s="294"/>
      <c r="CH25" s="294"/>
      <c r="CI25" s="294"/>
      <c r="CJ25" s="294"/>
      <c r="CK25" s="294"/>
      <c r="CL25" s="294"/>
      <c r="CM25" s="294"/>
      <c r="CN25" s="294"/>
      <c r="CO25" s="294"/>
      <c r="CP25" s="294"/>
      <c r="CQ25" s="294"/>
      <c r="CR25" s="294"/>
      <c r="CS25" s="294"/>
      <c r="CT25" s="294"/>
      <c r="CU25" s="294"/>
      <c r="CV25" s="294"/>
      <c r="CW25" s="294"/>
      <c r="CX25" s="294"/>
      <c r="CY25" s="294"/>
      <c r="CZ25" s="294"/>
      <c r="DA25" s="294"/>
      <c r="DB25" s="294"/>
      <c r="DC25" s="294"/>
      <c r="DD25" s="294"/>
      <c r="DE25" s="294"/>
      <c r="DF25" s="294"/>
      <c r="DG25" s="294"/>
      <c r="DH25" s="294"/>
      <c r="DI25" s="294"/>
      <c r="DJ25" s="294"/>
      <c r="DK25" s="294"/>
      <c r="DL25" s="294"/>
      <c r="DM25" s="294"/>
      <c r="DN25" s="294"/>
      <c r="DO25" s="294"/>
      <c r="DP25" s="294"/>
      <c r="DQ25" s="294"/>
      <c r="DR25" s="294"/>
      <c r="DS25" s="294"/>
      <c r="DT25" s="294"/>
      <c r="DU25" s="294"/>
      <c r="DV25" s="294"/>
      <c r="DW25" s="294"/>
      <c r="DX25" s="294"/>
      <c r="DY25" s="294"/>
      <c r="DZ25" s="294"/>
      <c r="EA25" s="294"/>
      <c r="EB25" s="294"/>
      <c r="EC25" s="294"/>
      <c r="ED25" s="294"/>
      <c r="EE25" s="294"/>
      <c r="EF25" s="294"/>
      <c r="EG25" s="294"/>
      <c r="EH25" s="294"/>
      <c r="EI25" s="294"/>
      <c r="EJ25" s="294"/>
      <c r="EK25" s="294"/>
      <c r="EL25" s="294"/>
      <c r="EM25" s="294"/>
      <c r="EN25" s="294"/>
      <c r="EO25" s="294"/>
      <c r="EP25" s="294"/>
      <c r="EQ25" s="294"/>
      <c r="ER25" s="294"/>
      <c r="ES25" s="294"/>
      <c r="ET25" s="294"/>
      <c r="EU25" s="294"/>
      <c r="EV25" s="294"/>
      <c r="EW25" s="294"/>
      <c r="EX25" s="294"/>
      <c r="EY25" s="294"/>
      <c r="EZ25" s="294"/>
      <c r="FA25" s="294"/>
      <c r="FB25" s="294"/>
      <c r="FC25" s="294"/>
      <c r="FD25" s="294"/>
      <c r="FE25" s="294"/>
      <c r="FF25" s="294"/>
      <c r="FG25" s="294"/>
      <c r="FH25" s="294"/>
      <c r="FI25" s="294"/>
      <c r="FJ25" s="294"/>
      <c r="FK25" s="294"/>
      <c r="FL25" s="294"/>
      <c r="FM25" s="294"/>
      <c r="FN25" s="294"/>
      <c r="FO25" s="294"/>
      <c r="FP25" s="294"/>
      <c r="FQ25" s="294"/>
      <c r="FR25" s="294"/>
      <c r="FS25" s="294"/>
      <c r="FT25" s="294"/>
      <c r="FU25" s="294"/>
      <c r="FV25" s="294"/>
      <c r="FW25" s="294"/>
      <c r="FX25" s="294"/>
      <c r="FY25" s="294"/>
      <c r="FZ25" s="294"/>
      <c r="GA25" s="294"/>
      <c r="GB25" s="294"/>
      <c r="GC25" s="294"/>
      <c r="GD25" s="294"/>
      <c r="GE25" s="294"/>
      <c r="GF25" s="294"/>
      <c r="GG25" s="294"/>
      <c r="GH25" s="294"/>
      <c r="GI25" s="294"/>
      <c r="GJ25" s="294"/>
      <c r="GK25" s="294"/>
      <c r="GL25" s="294"/>
      <c r="GM25" s="294"/>
      <c r="GN25" s="294"/>
      <c r="GO25" s="294"/>
      <c r="GP25" s="294"/>
      <c r="GQ25" s="294"/>
      <c r="GR25" s="294"/>
      <c r="GS25" s="294"/>
      <c r="GT25" s="294"/>
      <c r="GU25" s="294"/>
      <c r="GV25" s="294"/>
      <c r="GW25" s="294"/>
      <c r="GX25" s="294"/>
      <c r="GY25" s="294"/>
      <c r="GZ25" s="294"/>
      <c r="HA25" s="294"/>
      <c r="HB25" s="294"/>
      <c r="HC25" s="294"/>
      <c r="HD25" s="294"/>
      <c r="HE25" s="294"/>
      <c r="HF25" s="294"/>
      <c r="HG25" s="294"/>
      <c r="HH25" s="294"/>
      <c r="HI25" s="294"/>
      <c r="HJ25" s="294"/>
      <c r="HK25" s="294"/>
      <c r="HL25" s="294"/>
      <c r="HM25" s="294"/>
      <c r="HN25" s="294"/>
      <c r="HO25" s="294"/>
      <c r="HP25" s="294"/>
      <c r="HQ25" s="294"/>
      <c r="HR25" s="294"/>
      <c r="HS25" s="294"/>
      <c r="HT25" s="294"/>
      <c r="HU25" s="294"/>
      <c r="HV25" s="294"/>
      <c r="HW25" s="294"/>
      <c r="HX25" s="294"/>
      <c r="HY25" s="294"/>
      <c r="HZ25" s="294"/>
      <c r="IA25" s="294"/>
      <c r="IB25" s="294"/>
      <c r="IC25" s="294"/>
      <c r="ID25" s="294"/>
      <c r="IE25" s="294"/>
      <c r="IF25" s="294"/>
      <c r="IG25" s="294"/>
      <c r="IH25" s="294"/>
      <c r="II25" s="294"/>
      <c r="IJ25" s="294"/>
      <c r="IK25" s="294"/>
      <c r="IL25" s="294"/>
      <c r="IM25" s="294"/>
      <c r="IN25" s="294"/>
      <c r="IO25" s="294"/>
      <c r="IP25" s="294"/>
      <c r="IQ25" s="294"/>
      <c r="IR25" s="294"/>
      <c r="IS25" s="294"/>
      <c r="IT25" s="294"/>
      <c r="IU25" s="294"/>
      <c r="IV25" s="294"/>
    </row>
    <row r="26" spans="1:256">
      <c r="A26" s="310"/>
      <c r="B26" s="300"/>
      <c r="C26" s="301"/>
      <c r="D26" s="302"/>
      <c r="E26" s="294"/>
      <c r="F26" s="294"/>
      <c r="G26" s="294"/>
      <c r="H26" s="294"/>
      <c r="I26" s="294"/>
      <c r="J26" s="294"/>
      <c r="K26" s="294"/>
      <c r="L26" s="294"/>
      <c r="M26" s="294"/>
      <c r="N26" s="294"/>
      <c r="O26" s="294"/>
      <c r="P26" s="294"/>
      <c r="Q26" s="294"/>
      <c r="R26" s="294"/>
      <c r="S26" s="294"/>
      <c r="T26" s="294"/>
      <c r="U26" s="294"/>
      <c r="V26" s="294"/>
      <c r="W26" s="294"/>
      <c r="X26" s="294"/>
      <c r="Y26" s="294"/>
      <c r="Z26" s="294"/>
      <c r="AA26" s="294"/>
      <c r="AB26" s="294"/>
      <c r="AC26" s="294"/>
      <c r="AD26" s="294"/>
      <c r="AE26" s="294"/>
      <c r="AF26" s="294"/>
      <c r="AG26" s="294"/>
      <c r="AH26" s="294"/>
      <c r="AI26" s="294"/>
      <c r="AJ26" s="294"/>
      <c r="AK26" s="294"/>
      <c r="AL26" s="294"/>
      <c r="AM26" s="294"/>
      <c r="AN26" s="294"/>
      <c r="AO26" s="294"/>
      <c r="AP26" s="294"/>
      <c r="AQ26" s="294"/>
      <c r="AR26" s="294"/>
      <c r="AS26" s="294"/>
      <c r="AT26" s="294"/>
      <c r="AU26" s="294"/>
      <c r="AV26" s="294"/>
      <c r="AW26" s="294"/>
      <c r="AX26" s="294"/>
      <c r="AY26" s="294"/>
      <c r="AZ26" s="294"/>
      <c r="BA26" s="294"/>
      <c r="BB26" s="294"/>
      <c r="BC26" s="294"/>
      <c r="BD26" s="294"/>
      <c r="BE26" s="294"/>
      <c r="BF26" s="294"/>
      <c r="BG26" s="294"/>
      <c r="BH26" s="294"/>
      <c r="BI26" s="294"/>
      <c r="BJ26" s="294"/>
      <c r="BK26" s="294"/>
      <c r="BL26" s="294"/>
      <c r="BM26" s="294"/>
      <c r="BN26" s="294"/>
      <c r="BO26" s="294"/>
      <c r="BP26" s="294"/>
      <c r="BQ26" s="294"/>
      <c r="BR26" s="294"/>
      <c r="BS26" s="294"/>
      <c r="BT26" s="294"/>
      <c r="BU26" s="294"/>
      <c r="BV26" s="294"/>
      <c r="BW26" s="294"/>
      <c r="BX26" s="294"/>
      <c r="BY26" s="294"/>
      <c r="BZ26" s="294"/>
      <c r="CA26" s="294"/>
      <c r="CB26" s="294"/>
      <c r="CC26" s="294"/>
      <c r="CD26" s="294"/>
      <c r="CE26" s="294"/>
      <c r="CF26" s="294"/>
      <c r="CG26" s="294"/>
      <c r="CH26" s="294"/>
      <c r="CI26" s="294"/>
      <c r="CJ26" s="294"/>
      <c r="CK26" s="294"/>
      <c r="CL26" s="294"/>
      <c r="CM26" s="294"/>
      <c r="CN26" s="294"/>
      <c r="CO26" s="294"/>
      <c r="CP26" s="294"/>
      <c r="CQ26" s="294"/>
      <c r="CR26" s="294"/>
      <c r="CS26" s="294"/>
      <c r="CT26" s="294"/>
      <c r="CU26" s="294"/>
      <c r="CV26" s="294"/>
      <c r="CW26" s="294"/>
      <c r="CX26" s="294"/>
      <c r="CY26" s="294"/>
      <c r="CZ26" s="294"/>
      <c r="DA26" s="294"/>
      <c r="DB26" s="294"/>
      <c r="DC26" s="294"/>
      <c r="DD26" s="294"/>
      <c r="DE26" s="294"/>
      <c r="DF26" s="294"/>
      <c r="DG26" s="294"/>
      <c r="DH26" s="294"/>
      <c r="DI26" s="294"/>
      <c r="DJ26" s="294"/>
      <c r="DK26" s="294"/>
      <c r="DL26" s="294"/>
      <c r="DM26" s="294"/>
      <c r="DN26" s="294"/>
      <c r="DO26" s="294"/>
      <c r="DP26" s="294"/>
      <c r="DQ26" s="294"/>
      <c r="DR26" s="294"/>
      <c r="DS26" s="294"/>
      <c r="DT26" s="294"/>
      <c r="DU26" s="294"/>
      <c r="DV26" s="294"/>
      <c r="DW26" s="294"/>
      <c r="DX26" s="294"/>
      <c r="DY26" s="294"/>
      <c r="DZ26" s="294"/>
      <c r="EA26" s="294"/>
      <c r="EB26" s="294"/>
      <c r="EC26" s="294"/>
      <c r="ED26" s="294"/>
      <c r="EE26" s="294"/>
      <c r="EF26" s="294"/>
      <c r="EG26" s="294"/>
      <c r="EH26" s="294"/>
      <c r="EI26" s="294"/>
      <c r="EJ26" s="294"/>
      <c r="EK26" s="294"/>
      <c r="EL26" s="294"/>
      <c r="EM26" s="294"/>
      <c r="EN26" s="294"/>
      <c r="EO26" s="294"/>
      <c r="EP26" s="294"/>
      <c r="EQ26" s="294"/>
      <c r="ER26" s="294"/>
      <c r="ES26" s="294"/>
      <c r="ET26" s="294"/>
      <c r="EU26" s="294"/>
      <c r="EV26" s="294"/>
      <c r="EW26" s="294"/>
      <c r="EX26" s="294"/>
      <c r="EY26" s="294"/>
      <c r="EZ26" s="294"/>
      <c r="FA26" s="294"/>
      <c r="FB26" s="294"/>
      <c r="FC26" s="294"/>
      <c r="FD26" s="294"/>
      <c r="FE26" s="294"/>
      <c r="FF26" s="294"/>
      <c r="FG26" s="294"/>
      <c r="FH26" s="294"/>
      <c r="FI26" s="294"/>
      <c r="FJ26" s="294"/>
      <c r="FK26" s="294"/>
      <c r="FL26" s="294"/>
      <c r="FM26" s="294"/>
      <c r="FN26" s="294"/>
      <c r="FO26" s="294"/>
      <c r="FP26" s="294"/>
      <c r="FQ26" s="294"/>
      <c r="FR26" s="294"/>
      <c r="FS26" s="294"/>
      <c r="FT26" s="294"/>
      <c r="FU26" s="294"/>
      <c r="FV26" s="294"/>
      <c r="FW26" s="294"/>
      <c r="FX26" s="294"/>
      <c r="FY26" s="294"/>
      <c r="FZ26" s="294"/>
      <c r="GA26" s="294"/>
      <c r="GB26" s="294"/>
      <c r="GC26" s="294"/>
      <c r="GD26" s="294"/>
      <c r="GE26" s="294"/>
      <c r="GF26" s="294"/>
      <c r="GG26" s="294"/>
      <c r="GH26" s="294"/>
      <c r="GI26" s="294"/>
      <c r="GJ26" s="294"/>
      <c r="GK26" s="294"/>
      <c r="GL26" s="294"/>
      <c r="GM26" s="294"/>
      <c r="GN26" s="294"/>
      <c r="GO26" s="294"/>
      <c r="GP26" s="294"/>
      <c r="GQ26" s="294"/>
      <c r="GR26" s="294"/>
      <c r="GS26" s="294"/>
      <c r="GT26" s="294"/>
      <c r="GU26" s="294"/>
      <c r="GV26" s="294"/>
      <c r="GW26" s="294"/>
      <c r="GX26" s="294"/>
      <c r="GY26" s="294"/>
      <c r="GZ26" s="294"/>
      <c r="HA26" s="294"/>
      <c r="HB26" s="294"/>
      <c r="HC26" s="294"/>
      <c r="HD26" s="294"/>
      <c r="HE26" s="294"/>
      <c r="HF26" s="294"/>
      <c r="HG26" s="294"/>
      <c r="HH26" s="294"/>
      <c r="HI26" s="294"/>
      <c r="HJ26" s="294"/>
      <c r="HK26" s="294"/>
      <c r="HL26" s="294"/>
      <c r="HM26" s="294"/>
      <c r="HN26" s="294"/>
      <c r="HO26" s="294"/>
      <c r="HP26" s="294"/>
      <c r="HQ26" s="294"/>
      <c r="HR26" s="294"/>
      <c r="HS26" s="294"/>
      <c r="HT26" s="294"/>
      <c r="HU26" s="294"/>
      <c r="HV26" s="294"/>
      <c r="HW26" s="294"/>
      <c r="HX26" s="294"/>
      <c r="HY26" s="294"/>
      <c r="HZ26" s="294"/>
      <c r="IA26" s="294"/>
      <c r="IB26" s="294"/>
      <c r="IC26" s="294"/>
      <c r="ID26" s="294"/>
      <c r="IE26" s="294"/>
      <c r="IF26" s="294"/>
      <c r="IG26" s="294"/>
      <c r="IH26" s="294"/>
      <c r="II26" s="294"/>
      <c r="IJ26" s="294"/>
      <c r="IK26" s="294"/>
      <c r="IL26" s="294"/>
      <c r="IM26" s="294"/>
      <c r="IN26" s="294"/>
      <c r="IO26" s="294"/>
      <c r="IP26" s="294"/>
      <c r="IQ26" s="294"/>
      <c r="IR26" s="294"/>
      <c r="IS26" s="294"/>
      <c r="IT26" s="294"/>
      <c r="IU26" s="294"/>
      <c r="IV26" s="294"/>
    </row>
    <row r="27" spans="1:256">
      <c r="A27" s="310"/>
      <c r="B27" s="300"/>
      <c r="C27" s="301"/>
      <c r="D27" s="302"/>
      <c r="E27" s="294"/>
      <c r="F27" s="294"/>
      <c r="G27" s="294"/>
      <c r="H27" s="294"/>
      <c r="I27" s="294"/>
      <c r="J27" s="294"/>
      <c r="K27" s="294"/>
      <c r="L27" s="294"/>
      <c r="M27" s="294"/>
      <c r="N27" s="294"/>
      <c r="O27" s="294"/>
      <c r="P27" s="294"/>
      <c r="Q27" s="294"/>
      <c r="R27" s="294"/>
      <c r="S27" s="294"/>
      <c r="T27" s="294"/>
      <c r="U27" s="294"/>
      <c r="V27" s="294"/>
      <c r="W27" s="294"/>
      <c r="X27" s="294"/>
      <c r="Y27" s="294"/>
      <c r="Z27" s="294"/>
      <c r="AA27" s="294"/>
      <c r="AB27" s="294"/>
      <c r="AC27" s="294"/>
      <c r="AD27" s="294"/>
      <c r="AE27" s="294"/>
      <c r="AF27" s="294"/>
      <c r="AG27" s="294"/>
      <c r="AH27" s="294"/>
      <c r="AI27" s="294"/>
      <c r="AJ27" s="294"/>
      <c r="AK27" s="294"/>
      <c r="AL27" s="294"/>
      <c r="AM27" s="294"/>
      <c r="AN27" s="294"/>
      <c r="AO27" s="294"/>
      <c r="AP27" s="294"/>
      <c r="AQ27" s="294"/>
      <c r="AR27" s="294"/>
      <c r="AS27" s="294"/>
      <c r="AT27" s="294"/>
      <c r="AU27" s="294"/>
      <c r="AV27" s="294"/>
      <c r="AW27" s="294"/>
      <c r="AX27" s="294"/>
      <c r="AY27" s="294"/>
      <c r="AZ27" s="294"/>
      <c r="BA27" s="294"/>
      <c r="BB27" s="294"/>
      <c r="BC27" s="294"/>
      <c r="BD27" s="294"/>
      <c r="BE27" s="294"/>
      <c r="BF27" s="294"/>
      <c r="BG27" s="294"/>
      <c r="BH27" s="294"/>
      <c r="BI27" s="294"/>
      <c r="BJ27" s="294"/>
      <c r="BK27" s="294"/>
      <c r="BL27" s="294"/>
      <c r="BM27" s="294"/>
      <c r="BN27" s="294"/>
      <c r="BO27" s="294"/>
      <c r="BP27" s="294"/>
      <c r="BQ27" s="294"/>
      <c r="BR27" s="294"/>
      <c r="BS27" s="294"/>
      <c r="BT27" s="294"/>
      <c r="BU27" s="294"/>
      <c r="BV27" s="294"/>
      <c r="BW27" s="294"/>
      <c r="BX27" s="294"/>
      <c r="BY27" s="294"/>
      <c r="BZ27" s="294"/>
      <c r="CA27" s="294"/>
      <c r="CB27" s="294"/>
      <c r="CC27" s="294"/>
      <c r="CD27" s="294"/>
      <c r="CE27" s="294"/>
      <c r="CF27" s="294"/>
      <c r="CG27" s="294"/>
      <c r="CH27" s="294"/>
      <c r="CI27" s="294"/>
      <c r="CJ27" s="294"/>
      <c r="CK27" s="294"/>
      <c r="CL27" s="294"/>
      <c r="CM27" s="294"/>
      <c r="CN27" s="294"/>
      <c r="CO27" s="294"/>
      <c r="CP27" s="294"/>
      <c r="CQ27" s="294"/>
      <c r="CR27" s="294"/>
      <c r="CS27" s="294"/>
      <c r="CT27" s="294"/>
      <c r="CU27" s="294"/>
      <c r="CV27" s="294"/>
      <c r="CW27" s="294"/>
      <c r="CX27" s="294"/>
      <c r="CY27" s="294"/>
      <c r="CZ27" s="294"/>
      <c r="DA27" s="294"/>
      <c r="DB27" s="294"/>
      <c r="DC27" s="294"/>
      <c r="DD27" s="294"/>
      <c r="DE27" s="294"/>
      <c r="DF27" s="294"/>
      <c r="DG27" s="294"/>
      <c r="DH27" s="294"/>
      <c r="DI27" s="294"/>
      <c r="DJ27" s="294"/>
      <c r="DK27" s="294"/>
      <c r="DL27" s="294"/>
      <c r="DM27" s="294"/>
      <c r="DN27" s="294"/>
      <c r="DO27" s="294"/>
      <c r="DP27" s="294"/>
      <c r="DQ27" s="294"/>
      <c r="DR27" s="294"/>
      <c r="DS27" s="294"/>
      <c r="DT27" s="294"/>
      <c r="DU27" s="294"/>
      <c r="DV27" s="294"/>
      <c r="DW27" s="294"/>
      <c r="DX27" s="294"/>
      <c r="DY27" s="294"/>
      <c r="DZ27" s="294"/>
      <c r="EA27" s="294"/>
      <c r="EB27" s="294"/>
      <c r="EC27" s="294"/>
      <c r="ED27" s="294"/>
      <c r="EE27" s="294"/>
      <c r="EF27" s="294"/>
      <c r="EG27" s="294"/>
      <c r="EH27" s="294"/>
      <c r="EI27" s="294"/>
      <c r="EJ27" s="294"/>
      <c r="EK27" s="294"/>
      <c r="EL27" s="294"/>
      <c r="EM27" s="294"/>
      <c r="EN27" s="294"/>
      <c r="EO27" s="294"/>
      <c r="EP27" s="294"/>
      <c r="EQ27" s="294"/>
      <c r="ER27" s="294"/>
      <c r="ES27" s="294"/>
      <c r="ET27" s="294"/>
      <c r="EU27" s="294"/>
      <c r="EV27" s="294"/>
      <c r="EW27" s="294"/>
      <c r="EX27" s="294"/>
      <c r="EY27" s="294"/>
      <c r="EZ27" s="294"/>
      <c r="FA27" s="294"/>
      <c r="FB27" s="294"/>
      <c r="FC27" s="294"/>
      <c r="FD27" s="294"/>
      <c r="FE27" s="294"/>
      <c r="FF27" s="294"/>
      <c r="FG27" s="294"/>
      <c r="FH27" s="294"/>
      <c r="FI27" s="294"/>
      <c r="FJ27" s="294"/>
      <c r="FK27" s="294"/>
      <c r="FL27" s="294"/>
      <c r="FM27" s="294"/>
      <c r="FN27" s="294"/>
      <c r="FO27" s="294"/>
      <c r="FP27" s="294"/>
      <c r="FQ27" s="294"/>
      <c r="FR27" s="294"/>
      <c r="FS27" s="294"/>
      <c r="FT27" s="294"/>
      <c r="FU27" s="294"/>
      <c r="FV27" s="294"/>
      <c r="FW27" s="294"/>
      <c r="FX27" s="294"/>
      <c r="FY27" s="294"/>
      <c r="FZ27" s="294"/>
      <c r="GA27" s="294"/>
      <c r="GB27" s="294"/>
      <c r="GC27" s="294"/>
      <c r="GD27" s="294"/>
      <c r="GE27" s="294"/>
      <c r="GF27" s="294"/>
      <c r="GG27" s="294"/>
      <c r="GH27" s="294"/>
      <c r="GI27" s="294"/>
      <c r="GJ27" s="294"/>
      <c r="GK27" s="294"/>
      <c r="GL27" s="294"/>
      <c r="GM27" s="294"/>
      <c r="GN27" s="294"/>
      <c r="GO27" s="294"/>
      <c r="GP27" s="294"/>
      <c r="GQ27" s="294"/>
      <c r="GR27" s="294"/>
      <c r="GS27" s="294"/>
      <c r="GT27" s="294"/>
      <c r="GU27" s="294"/>
      <c r="GV27" s="294"/>
      <c r="GW27" s="294"/>
      <c r="GX27" s="294"/>
      <c r="GY27" s="294"/>
      <c r="GZ27" s="294"/>
      <c r="HA27" s="294"/>
      <c r="HB27" s="294"/>
      <c r="HC27" s="294"/>
      <c r="HD27" s="294"/>
      <c r="HE27" s="294"/>
      <c r="HF27" s="294"/>
      <c r="HG27" s="294"/>
      <c r="HH27" s="294"/>
      <c r="HI27" s="294"/>
      <c r="HJ27" s="294"/>
      <c r="HK27" s="294"/>
      <c r="HL27" s="294"/>
      <c r="HM27" s="294"/>
      <c r="HN27" s="294"/>
      <c r="HO27" s="294"/>
      <c r="HP27" s="294"/>
      <c r="HQ27" s="294"/>
      <c r="HR27" s="294"/>
      <c r="HS27" s="294"/>
      <c r="HT27" s="294"/>
      <c r="HU27" s="294"/>
      <c r="HV27" s="294"/>
      <c r="HW27" s="294"/>
      <c r="HX27" s="294"/>
      <c r="HY27" s="294"/>
      <c r="HZ27" s="294"/>
      <c r="IA27" s="294"/>
      <c r="IB27" s="294"/>
      <c r="IC27" s="294"/>
      <c r="ID27" s="294"/>
      <c r="IE27" s="294"/>
      <c r="IF27" s="294"/>
      <c r="IG27" s="294"/>
      <c r="IH27" s="294"/>
      <c r="II27" s="294"/>
      <c r="IJ27" s="294"/>
      <c r="IK27" s="294"/>
      <c r="IL27" s="294"/>
      <c r="IM27" s="294"/>
      <c r="IN27" s="294"/>
      <c r="IO27" s="294"/>
      <c r="IP27" s="294"/>
      <c r="IQ27" s="294"/>
      <c r="IR27" s="294"/>
      <c r="IS27" s="294"/>
      <c r="IT27" s="294"/>
      <c r="IU27" s="294"/>
      <c r="IV27" s="294"/>
    </row>
    <row r="28" spans="1:256">
      <c r="A28" s="310"/>
      <c r="B28" s="300"/>
      <c r="C28" s="301"/>
      <c r="D28" s="302"/>
      <c r="E28" s="294"/>
      <c r="F28" s="294"/>
      <c r="G28" s="294"/>
      <c r="H28" s="294"/>
      <c r="I28" s="294"/>
      <c r="J28" s="294"/>
      <c r="K28" s="294"/>
      <c r="L28" s="294"/>
      <c r="M28" s="294"/>
      <c r="N28" s="294"/>
      <c r="O28" s="294"/>
      <c r="P28" s="294"/>
      <c r="Q28" s="294"/>
      <c r="R28" s="294"/>
      <c r="S28" s="294"/>
      <c r="T28" s="294"/>
      <c r="U28" s="294"/>
      <c r="V28" s="294"/>
      <c r="W28" s="294"/>
      <c r="X28" s="294"/>
      <c r="Y28" s="294"/>
      <c r="Z28" s="294"/>
      <c r="AA28" s="294"/>
      <c r="AB28" s="294"/>
      <c r="AC28" s="294"/>
      <c r="AD28" s="294"/>
      <c r="AE28" s="294"/>
      <c r="AF28" s="294"/>
      <c r="AG28" s="294"/>
      <c r="AH28" s="294"/>
      <c r="AI28" s="294"/>
      <c r="AJ28" s="294"/>
      <c r="AK28" s="294"/>
      <c r="AL28" s="294"/>
      <c r="AM28" s="294"/>
      <c r="AN28" s="294"/>
      <c r="AO28" s="294"/>
      <c r="AP28" s="294"/>
      <c r="AQ28" s="294"/>
      <c r="AR28" s="294"/>
      <c r="AS28" s="294"/>
      <c r="AT28" s="294"/>
      <c r="AU28" s="294"/>
      <c r="AV28" s="294"/>
      <c r="AW28" s="294"/>
      <c r="AX28" s="294"/>
      <c r="AY28" s="294"/>
      <c r="AZ28" s="294"/>
      <c r="BA28" s="294"/>
      <c r="BB28" s="294"/>
      <c r="BC28" s="294"/>
      <c r="BD28" s="294"/>
      <c r="BE28" s="294"/>
      <c r="BF28" s="294"/>
      <c r="BG28" s="294"/>
      <c r="BH28" s="294"/>
      <c r="BI28" s="294"/>
      <c r="BJ28" s="294"/>
      <c r="BK28" s="294"/>
      <c r="BL28" s="294"/>
      <c r="BM28" s="294"/>
      <c r="BN28" s="294"/>
      <c r="BO28" s="294"/>
      <c r="BP28" s="294"/>
      <c r="BQ28" s="294"/>
      <c r="BR28" s="294"/>
      <c r="BS28" s="294"/>
      <c r="BT28" s="294"/>
      <c r="BU28" s="294"/>
      <c r="BV28" s="294"/>
      <c r="BW28" s="294"/>
      <c r="BX28" s="294"/>
      <c r="BY28" s="294"/>
      <c r="BZ28" s="294"/>
      <c r="CA28" s="294"/>
      <c r="CB28" s="294"/>
      <c r="CC28" s="294"/>
      <c r="CD28" s="294"/>
      <c r="CE28" s="294"/>
      <c r="CF28" s="294"/>
      <c r="CG28" s="294"/>
      <c r="CH28" s="294"/>
      <c r="CI28" s="294"/>
      <c r="CJ28" s="294"/>
      <c r="CK28" s="294"/>
      <c r="CL28" s="294"/>
      <c r="CM28" s="294"/>
      <c r="CN28" s="294"/>
      <c r="CO28" s="294"/>
      <c r="CP28" s="294"/>
      <c r="CQ28" s="294"/>
      <c r="CR28" s="294"/>
      <c r="CS28" s="294"/>
      <c r="CT28" s="294"/>
      <c r="CU28" s="294"/>
      <c r="CV28" s="294"/>
      <c r="CW28" s="294"/>
      <c r="CX28" s="294"/>
      <c r="CY28" s="294"/>
      <c r="CZ28" s="294"/>
      <c r="DA28" s="294"/>
      <c r="DB28" s="294"/>
      <c r="DC28" s="294"/>
      <c r="DD28" s="294"/>
      <c r="DE28" s="294"/>
      <c r="DF28" s="294"/>
      <c r="DG28" s="294"/>
      <c r="DH28" s="294"/>
      <c r="DI28" s="294"/>
      <c r="DJ28" s="294"/>
      <c r="DK28" s="294"/>
      <c r="DL28" s="294"/>
      <c r="DM28" s="294"/>
      <c r="DN28" s="294"/>
      <c r="DO28" s="294"/>
      <c r="DP28" s="294"/>
      <c r="DQ28" s="294"/>
      <c r="DR28" s="294"/>
      <c r="DS28" s="294"/>
      <c r="DT28" s="294"/>
      <c r="DU28" s="294"/>
      <c r="DV28" s="294"/>
      <c r="DW28" s="294"/>
      <c r="DX28" s="294"/>
      <c r="DY28" s="294"/>
      <c r="DZ28" s="294"/>
      <c r="EA28" s="294"/>
      <c r="EB28" s="294"/>
      <c r="EC28" s="294"/>
      <c r="ED28" s="294"/>
      <c r="EE28" s="294"/>
      <c r="EF28" s="294"/>
      <c r="EG28" s="294"/>
      <c r="EH28" s="294"/>
      <c r="EI28" s="294"/>
      <c r="EJ28" s="294"/>
      <c r="EK28" s="294"/>
      <c r="EL28" s="294"/>
      <c r="EM28" s="294"/>
      <c r="EN28" s="294"/>
      <c r="EO28" s="294"/>
      <c r="EP28" s="294"/>
      <c r="EQ28" s="294"/>
      <c r="ER28" s="294"/>
      <c r="ES28" s="294"/>
      <c r="ET28" s="294"/>
      <c r="EU28" s="294"/>
      <c r="EV28" s="294"/>
      <c r="EW28" s="294"/>
      <c r="EX28" s="294"/>
      <c r="EY28" s="294"/>
      <c r="EZ28" s="294"/>
      <c r="FA28" s="294"/>
      <c r="FB28" s="294"/>
      <c r="FC28" s="294"/>
      <c r="FD28" s="294"/>
      <c r="FE28" s="294"/>
      <c r="FF28" s="294"/>
      <c r="FG28" s="294"/>
      <c r="FH28" s="294"/>
      <c r="FI28" s="294"/>
      <c r="FJ28" s="294"/>
      <c r="FK28" s="294"/>
      <c r="FL28" s="294"/>
      <c r="FM28" s="294"/>
      <c r="FN28" s="294"/>
      <c r="FO28" s="294"/>
      <c r="FP28" s="294"/>
      <c r="FQ28" s="294"/>
      <c r="FR28" s="294"/>
      <c r="FS28" s="294"/>
      <c r="FT28" s="294"/>
      <c r="FU28" s="294"/>
      <c r="FV28" s="294"/>
      <c r="FW28" s="294"/>
      <c r="FX28" s="294"/>
      <c r="FY28" s="294"/>
      <c r="FZ28" s="294"/>
      <c r="GA28" s="294"/>
      <c r="GB28" s="294"/>
      <c r="GC28" s="294"/>
      <c r="GD28" s="294"/>
      <c r="GE28" s="294"/>
      <c r="GF28" s="294"/>
      <c r="GG28" s="294"/>
      <c r="GH28" s="294"/>
      <c r="GI28" s="294"/>
      <c r="GJ28" s="294"/>
      <c r="GK28" s="294"/>
      <c r="GL28" s="294"/>
      <c r="GM28" s="294"/>
      <c r="GN28" s="294"/>
      <c r="GO28" s="294"/>
      <c r="GP28" s="294"/>
      <c r="GQ28" s="294"/>
      <c r="GR28" s="294"/>
      <c r="GS28" s="294"/>
      <c r="GT28" s="294"/>
      <c r="GU28" s="294"/>
      <c r="GV28" s="294"/>
      <c r="GW28" s="294"/>
      <c r="GX28" s="294"/>
      <c r="GY28" s="294"/>
      <c r="GZ28" s="294"/>
      <c r="HA28" s="294"/>
      <c r="HB28" s="294"/>
      <c r="HC28" s="294"/>
      <c r="HD28" s="294"/>
      <c r="HE28" s="294"/>
      <c r="HF28" s="294"/>
      <c r="HG28" s="294"/>
      <c r="HH28" s="294"/>
      <c r="HI28" s="294"/>
      <c r="HJ28" s="294"/>
      <c r="HK28" s="294"/>
      <c r="HL28" s="294"/>
      <c r="HM28" s="294"/>
      <c r="HN28" s="294"/>
      <c r="HO28" s="294"/>
      <c r="HP28" s="294"/>
      <c r="HQ28" s="294"/>
      <c r="HR28" s="294"/>
      <c r="HS28" s="294"/>
      <c r="HT28" s="294"/>
      <c r="HU28" s="294"/>
      <c r="HV28" s="294"/>
      <c r="HW28" s="294"/>
      <c r="HX28" s="294"/>
      <c r="HY28" s="294"/>
      <c r="HZ28" s="294"/>
      <c r="IA28" s="294"/>
      <c r="IB28" s="294"/>
      <c r="IC28" s="294"/>
      <c r="ID28" s="294"/>
      <c r="IE28" s="294"/>
      <c r="IF28" s="294"/>
      <c r="IG28" s="294"/>
      <c r="IH28" s="294"/>
      <c r="II28" s="294"/>
      <c r="IJ28" s="294"/>
      <c r="IK28" s="294"/>
      <c r="IL28" s="294"/>
      <c r="IM28" s="294"/>
      <c r="IN28" s="294"/>
      <c r="IO28" s="294"/>
      <c r="IP28" s="294"/>
      <c r="IQ28" s="294"/>
      <c r="IR28" s="294"/>
      <c r="IS28" s="294"/>
      <c r="IT28" s="294"/>
      <c r="IU28" s="294"/>
      <c r="IV28" s="294"/>
    </row>
    <row r="29" spans="1:256">
      <c r="A29" s="310"/>
      <c r="B29" s="300"/>
      <c r="C29" s="301"/>
      <c r="D29" s="302"/>
      <c r="E29" s="294"/>
      <c r="F29" s="294"/>
      <c r="G29" s="294"/>
      <c r="H29" s="294"/>
      <c r="I29" s="294"/>
      <c r="J29" s="294"/>
      <c r="K29" s="294"/>
      <c r="L29" s="294"/>
      <c r="M29" s="294"/>
      <c r="N29" s="294"/>
      <c r="O29" s="294"/>
      <c r="P29" s="294"/>
      <c r="Q29" s="294"/>
      <c r="R29" s="294"/>
      <c r="S29" s="294"/>
      <c r="T29" s="294"/>
      <c r="U29" s="294"/>
      <c r="V29" s="294"/>
      <c r="W29" s="294"/>
      <c r="X29" s="294"/>
      <c r="Y29" s="294"/>
      <c r="Z29" s="294"/>
      <c r="AA29" s="294"/>
      <c r="AB29" s="294"/>
      <c r="AC29" s="294"/>
      <c r="AD29" s="294"/>
      <c r="AE29" s="294"/>
      <c r="AF29" s="294"/>
      <c r="AG29" s="294"/>
      <c r="AH29" s="294"/>
      <c r="AI29" s="294"/>
      <c r="AJ29" s="294"/>
      <c r="AK29" s="294"/>
      <c r="AL29" s="294"/>
      <c r="AM29" s="294"/>
      <c r="AN29" s="294"/>
      <c r="AO29" s="294"/>
      <c r="AP29" s="294"/>
      <c r="AQ29" s="294"/>
      <c r="AR29" s="294"/>
      <c r="AS29" s="294"/>
      <c r="AT29" s="294"/>
      <c r="AU29" s="294"/>
      <c r="AV29" s="294"/>
      <c r="AW29" s="294"/>
      <c r="AX29" s="294"/>
      <c r="AY29" s="294"/>
      <c r="AZ29" s="294"/>
      <c r="BA29" s="294"/>
      <c r="BB29" s="294"/>
      <c r="BC29" s="294"/>
      <c r="BD29" s="294"/>
      <c r="BE29" s="294"/>
      <c r="BF29" s="294"/>
      <c r="BG29" s="294"/>
      <c r="BH29" s="294"/>
      <c r="BI29" s="294"/>
      <c r="BJ29" s="294"/>
      <c r="BK29" s="294"/>
      <c r="BL29" s="294"/>
      <c r="BM29" s="294"/>
      <c r="BN29" s="294"/>
      <c r="BO29" s="294"/>
      <c r="BP29" s="294"/>
      <c r="BQ29" s="294"/>
      <c r="BR29" s="294"/>
      <c r="BS29" s="294"/>
      <c r="BT29" s="294"/>
      <c r="BU29" s="294"/>
      <c r="BV29" s="294"/>
      <c r="BW29" s="294"/>
      <c r="BX29" s="294"/>
      <c r="BY29" s="294"/>
      <c r="BZ29" s="294"/>
      <c r="CA29" s="294"/>
      <c r="CB29" s="294"/>
      <c r="CC29" s="294"/>
      <c r="CD29" s="294"/>
      <c r="CE29" s="294"/>
      <c r="CF29" s="294"/>
      <c r="CG29" s="294"/>
      <c r="CH29" s="294"/>
      <c r="CI29" s="294"/>
      <c r="CJ29" s="294"/>
      <c r="CK29" s="294"/>
      <c r="CL29" s="294"/>
      <c r="CM29" s="294"/>
      <c r="CN29" s="294"/>
      <c r="CO29" s="294"/>
      <c r="CP29" s="294"/>
      <c r="CQ29" s="294"/>
      <c r="CR29" s="294"/>
      <c r="CS29" s="294"/>
      <c r="CT29" s="294"/>
      <c r="CU29" s="294"/>
      <c r="CV29" s="294"/>
      <c r="CW29" s="294"/>
      <c r="CX29" s="294"/>
      <c r="CY29" s="294"/>
      <c r="CZ29" s="294"/>
      <c r="DA29" s="294"/>
      <c r="DB29" s="294"/>
      <c r="DC29" s="294"/>
      <c r="DD29" s="294"/>
      <c r="DE29" s="294"/>
      <c r="DF29" s="294"/>
      <c r="DG29" s="294"/>
      <c r="DH29" s="294"/>
      <c r="DI29" s="294"/>
      <c r="DJ29" s="294"/>
      <c r="DK29" s="294"/>
      <c r="DL29" s="294"/>
      <c r="DM29" s="294"/>
      <c r="DN29" s="294"/>
      <c r="DO29" s="294"/>
      <c r="DP29" s="294"/>
      <c r="DQ29" s="294"/>
      <c r="DR29" s="294"/>
      <c r="DS29" s="294"/>
      <c r="DT29" s="294"/>
      <c r="DU29" s="294"/>
      <c r="DV29" s="294"/>
      <c r="DW29" s="294"/>
      <c r="DX29" s="294"/>
      <c r="DY29" s="294"/>
      <c r="DZ29" s="294"/>
      <c r="EA29" s="294"/>
      <c r="EB29" s="294"/>
      <c r="EC29" s="294"/>
      <c r="ED29" s="294"/>
      <c r="EE29" s="294"/>
      <c r="EF29" s="294"/>
      <c r="EG29" s="294"/>
      <c r="EH29" s="294"/>
      <c r="EI29" s="294"/>
      <c r="EJ29" s="294"/>
      <c r="EK29" s="294"/>
      <c r="EL29" s="294"/>
      <c r="EM29" s="294"/>
      <c r="EN29" s="294"/>
      <c r="EO29" s="294"/>
      <c r="EP29" s="294"/>
      <c r="EQ29" s="294"/>
      <c r="ER29" s="294"/>
      <c r="ES29" s="294"/>
      <c r="ET29" s="294"/>
      <c r="EU29" s="294"/>
      <c r="EV29" s="294"/>
      <c r="EW29" s="294"/>
      <c r="EX29" s="294"/>
      <c r="EY29" s="294"/>
      <c r="EZ29" s="294"/>
      <c r="FA29" s="294"/>
      <c r="FB29" s="294"/>
      <c r="FC29" s="294"/>
      <c r="FD29" s="294"/>
      <c r="FE29" s="294"/>
      <c r="FF29" s="294"/>
      <c r="FG29" s="294"/>
      <c r="FH29" s="294"/>
      <c r="FI29" s="294"/>
      <c r="FJ29" s="294"/>
      <c r="FK29" s="294"/>
      <c r="FL29" s="294"/>
      <c r="FM29" s="294"/>
      <c r="FN29" s="294"/>
      <c r="FO29" s="294"/>
      <c r="FP29" s="294"/>
      <c r="FQ29" s="294"/>
      <c r="FR29" s="294"/>
      <c r="FS29" s="294"/>
      <c r="FT29" s="294"/>
      <c r="FU29" s="294"/>
      <c r="FV29" s="294"/>
      <c r="FW29" s="294"/>
      <c r="FX29" s="294"/>
      <c r="FY29" s="294"/>
      <c r="FZ29" s="294"/>
      <c r="GA29" s="294"/>
      <c r="GB29" s="294"/>
      <c r="GC29" s="294"/>
      <c r="GD29" s="294"/>
      <c r="GE29" s="294"/>
      <c r="GF29" s="294"/>
      <c r="GG29" s="294"/>
      <c r="GH29" s="294"/>
      <c r="GI29" s="294"/>
      <c r="GJ29" s="294"/>
      <c r="GK29" s="294"/>
      <c r="GL29" s="294"/>
      <c r="GM29" s="294"/>
      <c r="GN29" s="294"/>
      <c r="GO29" s="294"/>
      <c r="GP29" s="294"/>
      <c r="GQ29" s="294"/>
      <c r="GR29" s="294"/>
      <c r="GS29" s="294"/>
      <c r="GT29" s="294"/>
      <c r="GU29" s="294"/>
      <c r="GV29" s="294"/>
      <c r="GW29" s="294"/>
      <c r="GX29" s="294"/>
      <c r="GY29" s="294"/>
      <c r="GZ29" s="294"/>
      <c r="HA29" s="294"/>
      <c r="HB29" s="294"/>
      <c r="HC29" s="294"/>
      <c r="HD29" s="294"/>
      <c r="HE29" s="294"/>
      <c r="HF29" s="294"/>
      <c r="HG29" s="294"/>
      <c r="HH29" s="294"/>
      <c r="HI29" s="294"/>
      <c r="HJ29" s="294"/>
      <c r="HK29" s="294"/>
      <c r="HL29" s="294"/>
      <c r="HM29" s="294"/>
      <c r="HN29" s="294"/>
      <c r="HO29" s="294"/>
      <c r="HP29" s="294"/>
      <c r="HQ29" s="294"/>
      <c r="HR29" s="294"/>
      <c r="HS29" s="294"/>
      <c r="HT29" s="294"/>
      <c r="HU29" s="294"/>
      <c r="HV29" s="294"/>
      <c r="HW29" s="294"/>
      <c r="HX29" s="294"/>
      <c r="HY29" s="294"/>
      <c r="HZ29" s="294"/>
      <c r="IA29" s="294"/>
      <c r="IB29" s="294"/>
      <c r="IC29" s="294"/>
      <c r="ID29" s="294"/>
      <c r="IE29" s="294"/>
      <c r="IF29" s="294"/>
      <c r="IG29" s="294"/>
      <c r="IH29" s="294"/>
      <c r="II29" s="294"/>
      <c r="IJ29" s="294"/>
      <c r="IK29" s="294"/>
      <c r="IL29" s="294"/>
      <c r="IM29" s="294"/>
      <c r="IN29" s="294"/>
      <c r="IO29" s="294"/>
      <c r="IP29" s="294"/>
      <c r="IQ29" s="294"/>
      <c r="IR29" s="294"/>
      <c r="IS29" s="294"/>
      <c r="IT29" s="294"/>
      <c r="IU29" s="294"/>
      <c r="IV29" s="294"/>
    </row>
    <row r="30" spans="1:256">
      <c r="A30" s="311"/>
      <c r="B30" s="312"/>
      <c r="C30" s="313"/>
      <c r="D30" s="314"/>
      <c r="E30" s="294"/>
      <c r="F30" s="294"/>
      <c r="G30" s="294"/>
      <c r="H30" s="294"/>
      <c r="I30" s="294"/>
      <c r="J30" s="294"/>
      <c r="K30" s="294"/>
      <c r="L30" s="294"/>
      <c r="M30" s="294"/>
      <c r="N30" s="294"/>
      <c r="O30" s="294"/>
      <c r="P30" s="294"/>
      <c r="Q30" s="294"/>
      <c r="R30" s="294"/>
      <c r="S30" s="294"/>
      <c r="T30" s="294"/>
      <c r="U30" s="294"/>
      <c r="V30" s="294"/>
      <c r="W30" s="294"/>
      <c r="X30" s="294"/>
      <c r="Y30" s="294"/>
      <c r="Z30" s="294"/>
      <c r="AA30" s="294"/>
      <c r="AB30" s="294"/>
      <c r="AC30" s="294"/>
      <c r="AD30" s="294"/>
      <c r="AE30" s="294"/>
      <c r="AF30" s="294"/>
      <c r="AG30" s="294"/>
      <c r="AH30" s="294"/>
      <c r="AI30" s="294"/>
      <c r="AJ30" s="294"/>
      <c r="AK30" s="294"/>
      <c r="AL30" s="294"/>
      <c r="AM30" s="294"/>
      <c r="AN30" s="294"/>
      <c r="AO30" s="294"/>
      <c r="AP30" s="294"/>
      <c r="AQ30" s="294"/>
      <c r="AR30" s="294"/>
      <c r="AS30" s="294"/>
      <c r="AT30" s="294"/>
      <c r="AU30" s="294"/>
      <c r="AV30" s="294"/>
      <c r="AW30" s="294"/>
      <c r="AX30" s="294"/>
      <c r="AY30" s="294"/>
      <c r="AZ30" s="294"/>
      <c r="BA30" s="294"/>
      <c r="BB30" s="294"/>
      <c r="BC30" s="294"/>
      <c r="BD30" s="294"/>
      <c r="BE30" s="294"/>
      <c r="BF30" s="294"/>
      <c r="BG30" s="294"/>
      <c r="BH30" s="294"/>
      <c r="BI30" s="294"/>
      <c r="BJ30" s="294"/>
      <c r="BK30" s="294"/>
      <c r="BL30" s="294"/>
      <c r="BM30" s="294"/>
      <c r="BN30" s="294"/>
      <c r="BO30" s="294"/>
      <c r="BP30" s="294"/>
      <c r="BQ30" s="294"/>
      <c r="BR30" s="294"/>
      <c r="BS30" s="294"/>
      <c r="BT30" s="294"/>
      <c r="BU30" s="294"/>
      <c r="BV30" s="294"/>
      <c r="BW30" s="294"/>
      <c r="BX30" s="294"/>
      <c r="BY30" s="294"/>
      <c r="BZ30" s="294"/>
      <c r="CA30" s="294"/>
      <c r="CB30" s="294"/>
      <c r="CC30" s="294"/>
      <c r="CD30" s="294"/>
      <c r="CE30" s="294"/>
      <c r="CF30" s="294"/>
      <c r="CG30" s="294"/>
      <c r="CH30" s="294"/>
      <c r="CI30" s="294"/>
      <c r="CJ30" s="294"/>
      <c r="CK30" s="294"/>
      <c r="CL30" s="294"/>
      <c r="CM30" s="294"/>
      <c r="CN30" s="294"/>
      <c r="CO30" s="294"/>
      <c r="CP30" s="294"/>
      <c r="CQ30" s="294"/>
      <c r="CR30" s="294"/>
      <c r="CS30" s="294"/>
      <c r="CT30" s="294"/>
      <c r="CU30" s="294"/>
      <c r="CV30" s="294"/>
      <c r="CW30" s="294"/>
      <c r="CX30" s="294"/>
      <c r="CY30" s="294"/>
      <c r="CZ30" s="294"/>
      <c r="DA30" s="294"/>
      <c r="DB30" s="294"/>
      <c r="DC30" s="294"/>
      <c r="DD30" s="294"/>
      <c r="DE30" s="294"/>
      <c r="DF30" s="294"/>
      <c r="DG30" s="294"/>
      <c r="DH30" s="294"/>
      <c r="DI30" s="294"/>
      <c r="DJ30" s="294"/>
      <c r="DK30" s="294"/>
      <c r="DL30" s="294"/>
      <c r="DM30" s="294"/>
      <c r="DN30" s="294"/>
      <c r="DO30" s="294"/>
      <c r="DP30" s="294"/>
      <c r="DQ30" s="294"/>
      <c r="DR30" s="294"/>
      <c r="DS30" s="294"/>
      <c r="DT30" s="294"/>
      <c r="DU30" s="294"/>
      <c r="DV30" s="294"/>
      <c r="DW30" s="294"/>
      <c r="DX30" s="294"/>
      <c r="DY30" s="294"/>
      <c r="DZ30" s="294"/>
      <c r="EA30" s="294"/>
      <c r="EB30" s="294"/>
      <c r="EC30" s="294"/>
      <c r="ED30" s="294"/>
      <c r="EE30" s="294"/>
      <c r="EF30" s="294"/>
      <c r="EG30" s="294"/>
      <c r="EH30" s="294"/>
      <c r="EI30" s="294"/>
      <c r="EJ30" s="294"/>
      <c r="EK30" s="294"/>
      <c r="EL30" s="294"/>
      <c r="EM30" s="294"/>
      <c r="EN30" s="294"/>
      <c r="EO30" s="294"/>
      <c r="EP30" s="294"/>
      <c r="EQ30" s="294"/>
      <c r="ER30" s="294"/>
      <c r="ES30" s="294"/>
      <c r="ET30" s="294"/>
      <c r="EU30" s="294"/>
      <c r="EV30" s="294"/>
      <c r="EW30" s="294"/>
      <c r="EX30" s="294"/>
      <c r="EY30" s="294"/>
      <c r="EZ30" s="294"/>
      <c r="FA30" s="294"/>
      <c r="FB30" s="294"/>
      <c r="FC30" s="294"/>
      <c r="FD30" s="294"/>
      <c r="FE30" s="294"/>
      <c r="FF30" s="294"/>
      <c r="FG30" s="294"/>
      <c r="FH30" s="294"/>
      <c r="FI30" s="294"/>
      <c r="FJ30" s="294"/>
      <c r="FK30" s="294"/>
      <c r="FL30" s="294"/>
      <c r="FM30" s="294"/>
      <c r="FN30" s="294"/>
      <c r="FO30" s="294"/>
      <c r="FP30" s="294"/>
      <c r="FQ30" s="294"/>
      <c r="FR30" s="294"/>
      <c r="FS30" s="294"/>
      <c r="FT30" s="294"/>
      <c r="FU30" s="294"/>
      <c r="FV30" s="294"/>
      <c r="FW30" s="294"/>
      <c r="FX30" s="294"/>
      <c r="FY30" s="294"/>
      <c r="FZ30" s="294"/>
      <c r="GA30" s="294"/>
      <c r="GB30" s="294"/>
      <c r="GC30" s="294"/>
      <c r="GD30" s="294"/>
      <c r="GE30" s="294"/>
      <c r="GF30" s="294"/>
      <c r="GG30" s="294"/>
      <c r="GH30" s="294"/>
      <c r="GI30" s="294"/>
      <c r="GJ30" s="294"/>
      <c r="GK30" s="294"/>
      <c r="GL30" s="294"/>
      <c r="GM30" s="294"/>
      <c r="GN30" s="294"/>
      <c r="GO30" s="294"/>
      <c r="GP30" s="294"/>
      <c r="GQ30" s="294"/>
      <c r="GR30" s="294"/>
      <c r="GS30" s="294"/>
      <c r="GT30" s="294"/>
      <c r="GU30" s="294"/>
      <c r="GV30" s="294"/>
      <c r="GW30" s="294"/>
      <c r="GX30" s="294"/>
      <c r="GY30" s="294"/>
      <c r="GZ30" s="294"/>
      <c r="HA30" s="294"/>
      <c r="HB30" s="294"/>
      <c r="HC30" s="294"/>
      <c r="HD30" s="294"/>
      <c r="HE30" s="294"/>
      <c r="HF30" s="294"/>
      <c r="HG30" s="294"/>
      <c r="HH30" s="294"/>
      <c r="HI30" s="294"/>
      <c r="HJ30" s="294"/>
      <c r="HK30" s="294"/>
      <c r="HL30" s="294"/>
      <c r="HM30" s="294"/>
      <c r="HN30" s="294"/>
      <c r="HO30" s="294"/>
      <c r="HP30" s="294"/>
      <c r="HQ30" s="294"/>
      <c r="HR30" s="294"/>
      <c r="HS30" s="294"/>
      <c r="HT30" s="294"/>
      <c r="HU30" s="294"/>
      <c r="HV30" s="294"/>
      <c r="HW30" s="294"/>
      <c r="HX30" s="294"/>
      <c r="HY30" s="294"/>
      <c r="HZ30" s="294"/>
      <c r="IA30" s="294"/>
      <c r="IB30" s="294"/>
      <c r="IC30" s="294"/>
      <c r="ID30" s="294"/>
      <c r="IE30" s="294"/>
      <c r="IF30" s="294"/>
      <c r="IG30" s="294"/>
      <c r="IH30" s="294"/>
      <c r="II30" s="294"/>
      <c r="IJ30" s="294"/>
      <c r="IK30" s="294"/>
      <c r="IL30" s="294"/>
      <c r="IM30" s="294"/>
      <c r="IN30" s="294"/>
      <c r="IO30" s="294"/>
      <c r="IP30" s="294"/>
      <c r="IQ30" s="294"/>
      <c r="IR30" s="294"/>
      <c r="IS30" s="294"/>
      <c r="IT30" s="294"/>
      <c r="IU30" s="294"/>
      <c r="IV30" s="294"/>
    </row>
    <row r="31" spans="1:256">
      <c r="A31" s="315" t="s">
        <v>477</v>
      </c>
      <c r="B31" s="316"/>
      <c r="C31" s="316"/>
      <c r="D31" s="317"/>
      <c r="E31" s="318"/>
      <c r="F31" s="318"/>
      <c r="G31" s="318"/>
      <c r="H31" s="318"/>
      <c r="I31" s="318"/>
      <c r="J31" s="318"/>
      <c r="K31" s="318"/>
      <c r="L31" s="318"/>
      <c r="M31" s="318"/>
      <c r="N31" s="318"/>
      <c r="O31" s="318"/>
      <c r="P31" s="318"/>
      <c r="Q31" s="318"/>
      <c r="R31" s="318"/>
      <c r="S31" s="318"/>
      <c r="T31" s="318"/>
      <c r="U31" s="318"/>
      <c r="V31" s="318"/>
      <c r="W31" s="318"/>
      <c r="X31" s="318"/>
      <c r="Y31" s="318"/>
      <c r="Z31" s="318"/>
      <c r="AA31" s="318"/>
      <c r="AB31" s="318"/>
      <c r="AC31" s="318"/>
      <c r="AD31" s="318"/>
      <c r="AE31" s="318"/>
      <c r="AF31" s="318"/>
      <c r="AG31" s="318"/>
      <c r="AH31" s="318"/>
      <c r="AI31" s="318"/>
      <c r="AJ31" s="318"/>
      <c r="AK31" s="318"/>
      <c r="AL31" s="318"/>
      <c r="AM31" s="318"/>
      <c r="AN31" s="318"/>
      <c r="AO31" s="318"/>
      <c r="AP31" s="318"/>
      <c r="AQ31" s="318"/>
      <c r="AR31" s="318"/>
      <c r="AS31" s="318"/>
      <c r="AT31" s="318"/>
      <c r="AU31" s="318"/>
      <c r="AV31" s="318"/>
      <c r="AW31" s="318"/>
      <c r="AX31" s="318"/>
      <c r="AY31" s="318"/>
      <c r="AZ31" s="318"/>
      <c r="BA31" s="318"/>
      <c r="BB31" s="318"/>
      <c r="BC31" s="318"/>
      <c r="BD31" s="318"/>
      <c r="BE31" s="318"/>
      <c r="BF31" s="318"/>
      <c r="BG31" s="318"/>
      <c r="BH31" s="318"/>
      <c r="BI31" s="318"/>
      <c r="BJ31" s="318"/>
      <c r="BK31" s="318"/>
      <c r="BL31" s="318"/>
      <c r="BM31" s="318"/>
      <c r="BN31" s="318"/>
      <c r="BO31" s="318"/>
      <c r="BP31" s="318"/>
      <c r="BQ31" s="318"/>
      <c r="BR31" s="318"/>
      <c r="BS31" s="318"/>
      <c r="BT31" s="318"/>
      <c r="BU31" s="318"/>
      <c r="BV31" s="318"/>
      <c r="BW31" s="318"/>
      <c r="BX31" s="318"/>
      <c r="BY31" s="318"/>
      <c r="BZ31" s="318"/>
      <c r="CA31" s="318"/>
      <c r="CB31" s="318"/>
      <c r="CC31" s="318"/>
      <c r="CD31" s="318"/>
      <c r="CE31" s="318"/>
      <c r="CF31" s="318"/>
      <c r="CG31" s="318"/>
      <c r="CH31" s="318"/>
      <c r="CI31" s="318"/>
      <c r="CJ31" s="318"/>
      <c r="CK31" s="318"/>
      <c r="CL31" s="318"/>
      <c r="CM31" s="318"/>
      <c r="CN31" s="318"/>
      <c r="CO31" s="318"/>
      <c r="CP31" s="318"/>
      <c r="CQ31" s="318"/>
      <c r="CR31" s="318"/>
      <c r="CS31" s="318"/>
      <c r="CT31" s="318"/>
      <c r="CU31" s="318"/>
      <c r="CV31" s="318"/>
      <c r="CW31" s="318"/>
      <c r="CX31" s="318"/>
      <c r="CY31" s="318"/>
      <c r="CZ31" s="318"/>
      <c r="DA31" s="318"/>
      <c r="DB31" s="318"/>
      <c r="DC31" s="318"/>
      <c r="DD31" s="318"/>
      <c r="DE31" s="318"/>
      <c r="DF31" s="318"/>
      <c r="DG31" s="318"/>
      <c r="DH31" s="318"/>
      <c r="DI31" s="318"/>
      <c r="DJ31" s="318"/>
      <c r="DK31" s="318"/>
      <c r="DL31" s="318"/>
      <c r="DM31" s="318"/>
      <c r="DN31" s="318"/>
      <c r="DO31" s="318"/>
      <c r="DP31" s="318"/>
      <c r="DQ31" s="318"/>
      <c r="DR31" s="318"/>
      <c r="DS31" s="318"/>
      <c r="DT31" s="318"/>
      <c r="DU31" s="318"/>
      <c r="DV31" s="318"/>
      <c r="DW31" s="318"/>
      <c r="DX31" s="318"/>
      <c r="DY31" s="318"/>
      <c r="DZ31" s="318"/>
      <c r="EA31" s="318"/>
      <c r="EB31" s="318"/>
      <c r="EC31" s="318"/>
      <c r="ED31" s="318"/>
      <c r="EE31" s="318"/>
      <c r="EF31" s="318"/>
      <c r="EG31" s="318"/>
      <c r="EH31" s="318"/>
      <c r="EI31" s="318"/>
      <c r="EJ31" s="318"/>
      <c r="EK31" s="318"/>
      <c r="EL31" s="318"/>
      <c r="EM31" s="318"/>
      <c r="EN31" s="318"/>
      <c r="EO31" s="318"/>
      <c r="EP31" s="318"/>
      <c r="EQ31" s="318"/>
      <c r="ER31" s="318"/>
      <c r="ES31" s="318"/>
      <c r="ET31" s="318"/>
      <c r="EU31" s="318"/>
      <c r="EV31" s="318"/>
      <c r="EW31" s="318"/>
      <c r="EX31" s="318"/>
      <c r="EY31" s="318"/>
      <c r="EZ31" s="318"/>
      <c r="FA31" s="318"/>
      <c r="FB31" s="318"/>
      <c r="FC31" s="318"/>
      <c r="FD31" s="318"/>
      <c r="FE31" s="318"/>
      <c r="FF31" s="318"/>
      <c r="FG31" s="318"/>
      <c r="FH31" s="318"/>
      <c r="FI31" s="318"/>
      <c r="FJ31" s="318"/>
      <c r="FK31" s="318"/>
      <c r="FL31" s="318"/>
      <c r="FM31" s="318"/>
      <c r="FN31" s="318"/>
      <c r="FO31" s="318"/>
      <c r="FP31" s="318"/>
      <c r="FQ31" s="318"/>
      <c r="FR31" s="318"/>
      <c r="FS31" s="318"/>
      <c r="FT31" s="318"/>
      <c r="FU31" s="318"/>
      <c r="FV31" s="318"/>
      <c r="FW31" s="318"/>
      <c r="FX31" s="318"/>
      <c r="FY31" s="318"/>
      <c r="FZ31" s="318"/>
      <c r="GA31" s="318"/>
      <c r="GB31" s="318"/>
      <c r="GC31" s="318"/>
      <c r="GD31" s="318"/>
      <c r="GE31" s="318"/>
      <c r="GF31" s="318"/>
      <c r="GG31" s="318"/>
      <c r="GH31" s="318"/>
      <c r="GI31" s="318"/>
      <c r="GJ31" s="318"/>
      <c r="GK31" s="318"/>
      <c r="GL31" s="318"/>
      <c r="GM31" s="318"/>
      <c r="GN31" s="318"/>
      <c r="GO31" s="318"/>
      <c r="GP31" s="318"/>
      <c r="GQ31" s="318"/>
      <c r="GR31" s="318"/>
      <c r="GS31" s="318"/>
      <c r="GT31" s="318"/>
      <c r="GU31" s="318"/>
      <c r="GV31" s="318"/>
      <c r="GW31" s="318"/>
      <c r="GX31" s="318"/>
      <c r="GY31" s="318"/>
      <c r="GZ31" s="318"/>
      <c r="HA31" s="318"/>
      <c r="HB31" s="318"/>
      <c r="HC31" s="318"/>
      <c r="HD31" s="318"/>
      <c r="HE31" s="318"/>
      <c r="HF31" s="318"/>
      <c r="HG31" s="318"/>
      <c r="HH31" s="318"/>
      <c r="HI31" s="318"/>
      <c r="HJ31" s="318"/>
      <c r="HK31" s="318"/>
      <c r="HL31" s="318"/>
      <c r="HM31" s="318"/>
      <c r="HN31" s="318"/>
      <c r="HO31" s="318"/>
      <c r="HP31" s="318"/>
      <c r="HQ31" s="318"/>
      <c r="HR31" s="318"/>
      <c r="HS31" s="318"/>
      <c r="HT31" s="318"/>
      <c r="HU31" s="318"/>
      <c r="HV31" s="318"/>
      <c r="HW31" s="318"/>
      <c r="HX31" s="318"/>
      <c r="HY31" s="318"/>
      <c r="HZ31" s="318"/>
      <c r="IA31" s="318"/>
      <c r="IB31" s="318"/>
      <c r="IC31" s="318"/>
      <c r="ID31" s="318"/>
      <c r="IE31" s="318"/>
      <c r="IF31" s="318"/>
      <c r="IG31" s="318"/>
      <c r="IH31" s="318"/>
      <c r="II31" s="318"/>
      <c r="IJ31" s="318"/>
      <c r="IK31" s="318"/>
      <c r="IL31" s="318"/>
      <c r="IM31" s="318"/>
      <c r="IN31" s="318"/>
      <c r="IO31" s="318"/>
      <c r="IP31" s="318"/>
      <c r="IQ31" s="318"/>
      <c r="IR31" s="318"/>
      <c r="IS31" s="318"/>
      <c r="IT31" s="318"/>
      <c r="IU31" s="318"/>
      <c r="IV31" s="318"/>
    </row>
    <row r="32" spans="1:256">
      <c r="A32" s="499" t="s">
        <v>478</v>
      </c>
      <c r="B32" s="499"/>
      <c r="C32" s="499"/>
      <c r="D32" s="499"/>
      <c r="E32" s="318"/>
      <c r="F32" s="318"/>
      <c r="G32" s="318"/>
      <c r="H32" s="318"/>
      <c r="I32" s="318"/>
      <c r="J32" s="318"/>
      <c r="K32" s="318"/>
      <c r="L32" s="318"/>
      <c r="M32" s="318"/>
      <c r="N32" s="318"/>
      <c r="O32" s="318"/>
      <c r="P32" s="318"/>
      <c r="Q32" s="318"/>
      <c r="R32" s="318"/>
      <c r="S32" s="318"/>
      <c r="T32" s="318"/>
      <c r="U32" s="318"/>
      <c r="V32" s="318"/>
      <c r="W32" s="318"/>
      <c r="X32" s="318"/>
      <c r="Y32" s="318"/>
      <c r="Z32" s="318"/>
      <c r="AA32" s="318"/>
      <c r="AB32" s="318"/>
      <c r="AC32" s="318"/>
      <c r="AD32" s="318"/>
      <c r="AE32" s="318"/>
      <c r="AF32" s="318"/>
      <c r="AG32" s="318"/>
      <c r="AH32" s="318"/>
      <c r="AI32" s="318"/>
      <c r="AJ32" s="318"/>
      <c r="AK32" s="318"/>
      <c r="AL32" s="318"/>
      <c r="AM32" s="318"/>
      <c r="AN32" s="318"/>
      <c r="AO32" s="318"/>
      <c r="AP32" s="318"/>
      <c r="AQ32" s="318"/>
      <c r="AR32" s="318"/>
      <c r="AS32" s="318"/>
      <c r="AT32" s="318"/>
      <c r="AU32" s="318"/>
      <c r="AV32" s="318"/>
      <c r="AW32" s="318"/>
      <c r="AX32" s="318"/>
      <c r="AY32" s="318"/>
      <c r="AZ32" s="318"/>
      <c r="BA32" s="318"/>
      <c r="BB32" s="318"/>
      <c r="BC32" s="318"/>
      <c r="BD32" s="318"/>
      <c r="BE32" s="318"/>
      <c r="BF32" s="318"/>
      <c r="BG32" s="318"/>
      <c r="BH32" s="318"/>
      <c r="BI32" s="318"/>
      <c r="BJ32" s="318"/>
      <c r="BK32" s="318"/>
      <c r="BL32" s="318"/>
      <c r="BM32" s="318"/>
      <c r="BN32" s="318"/>
      <c r="BO32" s="318"/>
      <c r="BP32" s="318"/>
      <c r="BQ32" s="318"/>
      <c r="BR32" s="318"/>
      <c r="BS32" s="318"/>
      <c r="BT32" s="318"/>
      <c r="BU32" s="318"/>
      <c r="BV32" s="318"/>
      <c r="BW32" s="318"/>
      <c r="BX32" s="318"/>
      <c r="BY32" s="318"/>
      <c r="BZ32" s="318"/>
      <c r="CA32" s="318"/>
      <c r="CB32" s="318"/>
      <c r="CC32" s="318"/>
      <c r="CD32" s="318"/>
      <c r="CE32" s="318"/>
      <c r="CF32" s="318"/>
      <c r="CG32" s="318"/>
      <c r="CH32" s="318"/>
      <c r="CI32" s="318"/>
      <c r="CJ32" s="318"/>
      <c r="CK32" s="318"/>
      <c r="CL32" s="318"/>
      <c r="CM32" s="318"/>
      <c r="CN32" s="318"/>
      <c r="CO32" s="318"/>
      <c r="CP32" s="318"/>
      <c r="CQ32" s="318"/>
      <c r="CR32" s="318"/>
      <c r="CS32" s="318"/>
      <c r="CT32" s="318"/>
      <c r="CU32" s="318"/>
      <c r="CV32" s="318"/>
      <c r="CW32" s="318"/>
      <c r="CX32" s="318"/>
      <c r="CY32" s="318"/>
      <c r="CZ32" s="318"/>
      <c r="DA32" s="318"/>
      <c r="DB32" s="318"/>
      <c r="DC32" s="318"/>
      <c r="DD32" s="318"/>
      <c r="DE32" s="318"/>
      <c r="DF32" s="318"/>
      <c r="DG32" s="318"/>
      <c r="DH32" s="318"/>
      <c r="DI32" s="318"/>
      <c r="DJ32" s="318"/>
      <c r="DK32" s="318"/>
      <c r="DL32" s="318"/>
      <c r="DM32" s="318"/>
      <c r="DN32" s="318"/>
      <c r="DO32" s="318"/>
      <c r="DP32" s="318"/>
      <c r="DQ32" s="318"/>
      <c r="DR32" s="318"/>
      <c r="DS32" s="318"/>
      <c r="DT32" s="318"/>
      <c r="DU32" s="318"/>
      <c r="DV32" s="318"/>
      <c r="DW32" s="318"/>
      <c r="DX32" s="318"/>
      <c r="DY32" s="318"/>
      <c r="DZ32" s="318"/>
      <c r="EA32" s="318"/>
      <c r="EB32" s="318"/>
      <c r="EC32" s="318"/>
      <c r="ED32" s="318"/>
      <c r="EE32" s="318"/>
      <c r="EF32" s="318"/>
      <c r="EG32" s="318"/>
      <c r="EH32" s="318"/>
      <c r="EI32" s="318"/>
      <c r="EJ32" s="318"/>
      <c r="EK32" s="318"/>
      <c r="EL32" s="318"/>
      <c r="EM32" s="318"/>
      <c r="EN32" s="318"/>
      <c r="EO32" s="318"/>
      <c r="EP32" s="318"/>
      <c r="EQ32" s="318"/>
      <c r="ER32" s="318"/>
      <c r="ES32" s="318"/>
      <c r="ET32" s="318"/>
      <c r="EU32" s="318"/>
      <c r="EV32" s="318"/>
      <c r="EW32" s="318"/>
      <c r="EX32" s="318"/>
      <c r="EY32" s="318"/>
      <c r="EZ32" s="318"/>
      <c r="FA32" s="318"/>
      <c r="FB32" s="318"/>
      <c r="FC32" s="318"/>
      <c r="FD32" s="318"/>
      <c r="FE32" s="318"/>
      <c r="FF32" s="318"/>
      <c r="FG32" s="318"/>
      <c r="FH32" s="318"/>
      <c r="FI32" s="318"/>
      <c r="FJ32" s="318"/>
      <c r="FK32" s="318"/>
      <c r="FL32" s="318"/>
      <c r="FM32" s="318"/>
      <c r="FN32" s="318"/>
      <c r="FO32" s="318"/>
      <c r="FP32" s="318"/>
      <c r="FQ32" s="318"/>
      <c r="FR32" s="318"/>
      <c r="FS32" s="318"/>
      <c r="FT32" s="318"/>
      <c r="FU32" s="318"/>
      <c r="FV32" s="318"/>
      <c r="FW32" s="318"/>
      <c r="FX32" s="318"/>
      <c r="FY32" s="318"/>
      <c r="FZ32" s="318"/>
      <c r="GA32" s="318"/>
      <c r="GB32" s="318"/>
      <c r="GC32" s="318"/>
      <c r="GD32" s="318"/>
      <c r="GE32" s="318"/>
      <c r="GF32" s="318"/>
      <c r="GG32" s="318"/>
      <c r="GH32" s="318"/>
      <c r="GI32" s="318"/>
      <c r="GJ32" s="318"/>
      <c r="GK32" s="318"/>
      <c r="GL32" s="318"/>
      <c r="GM32" s="318"/>
      <c r="GN32" s="318"/>
      <c r="GO32" s="318"/>
      <c r="GP32" s="318"/>
      <c r="GQ32" s="318"/>
      <c r="GR32" s="318"/>
      <c r="GS32" s="318"/>
      <c r="GT32" s="318"/>
      <c r="GU32" s="318"/>
      <c r="GV32" s="318"/>
      <c r="GW32" s="318"/>
      <c r="GX32" s="318"/>
      <c r="GY32" s="318"/>
      <c r="GZ32" s="318"/>
      <c r="HA32" s="318"/>
      <c r="HB32" s="318"/>
      <c r="HC32" s="318"/>
      <c r="HD32" s="318"/>
      <c r="HE32" s="318"/>
      <c r="HF32" s="318"/>
      <c r="HG32" s="318"/>
      <c r="HH32" s="318"/>
      <c r="HI32" s="318"/>
      <c r="HJ32" s="318"/>
      <c r="HK32" s="318"/>
      <c r="HL32" s="318"/>
      <c r="HM32" s="318"/>
      <c r="HN32" s="318"/>
      <c r="HO32" s="318"/>
      <c r="HP32" s="318"/>
      <c r="HQ32" s="318"/>
      <c r="HR32" s="318"/>
      <c r="HS32" s="318"/>
      <c r="HT32" s="318"/>
      <c r="HU32" s="318"/>
      <c r="HV32" s="318"/>
      <c r="HW32" s="318"/>
      <c r="HX32" s="318"/>
      <c r="HY32" s="318"/>
      <c r="HZ32" s="318"/>
      <c r="IA32" s="318"/>
      <c r="IB32" s="318"/>
      <c r="IC32" s="318"/>
      <c r="ID32" s="318"/>
      <c r="IE32" s="318"/>
      <c r="IF32" s="318"/>
      <c r="IG32" s="318"/>
      <c r="IH32" s="318"/>
      <c r="II32" s="318"/>
      <c r="IJ32" s="318"/>
      <c r="IK32" s="318"/>
      <c r="IL32" s="318"/>
      <c r="IM32" s="318"/>
      <c r="IN32" s="318"/>
      <c r="IO32" s="318"/>
      <c r="IP32" s="318"/>
      <c r="IQ32" s="318"/>
      <c r="IR32" s="318"/>
      <c r="IS32" s="318"/>
      <c r="IT32" s="318"/>
      <c r="IU32" s="318"/>
      <c r="IV32" s="318"/>
    </row>
    <row r="33" spans="1:256">
      <c r="A33" s="499" t="s">
        <v>479</v>
      </c>
      <c r="B33" s="499"/>
      <c r="C33" s="499"/>
      <c r="D33" s="499"/>
      <c r="E33" s="318"/>
      <c r="F33" s="318"/>
      <c r="G33" s="318"/>
      <c r="H33" s="318"/>
      <c r="I33" s="318"/>
      <c r="J33" s="318"/>
      <c r="K33" s="318"/>
      <c r="L33" s="318"/>
      <c r="M33" s="318"/>
      <c r="N33" s="318"/>
      <c r="O33" s="318"/>
      <c r="P33" s="318"/>
      <c r="Q33" s="318"/>
      <c r="R33" s="318"/>
      <c r="S33" s="318"/>
      <c r="T33" s="318"/>
      <c r="U33" s="318"/>
      <c r="V33" s="318"/>
      <c r="W33" s="318"/>
      <c r="X33" s="318"/>
      <c r="Y33" s="318"/>
      <c r="Z33" s="318"/>
      <c r="AA33" s="318"/>
      <c r="AB33" s="318"/>
      <c r="AC33" s="318"/>
      <c r="AD33" s="318"/>
      <c r="AE33" s="318"/>
      <c r="AF33" s="318"/>
      <c r="AG33" s="318"/>
      <c r="AH33" s="318"/>
      <c r="AI33" s="318"/>
      <c r="AJ33" s="318"/>
      <c r="AK33" s="318"/>
      <c r="AL33" s="318"/>
      <c r="AM33" s="318"/>
      <c r="AN33" s="318"/>
      <c r="AO33" s="318"/>
      <c r="AP33" s="318"/>
      <c r="AQ33" s="318"/>
      <c r="AR33" s="318"/>
      <c r="AS33" s="318"/>
      <c r="AT33" s="318"/>
      <c r="AU33" s="318"/>
      <c r="AV33" s="318"/>
      <c r="AW33" s="318"/>
      <c r="AX33" s="318"/>
      <c r="AY33" s="318"/>
      <c r="AZ33" s="318"/>
      <c r="BA33" s="318"/>
      <c r="BB33" s="318"/>
      <c r="BC33" s="318"/>
      <c r="BD33" s="318"/>
      <c r="BE33" s="318"/>
      <c r="BF33" s="318"/>
      <c r="BG33" s="318"/>
      <c r="BH33" s="318"/>
      <c r="BI33" s="318"/>
      <c r="BJ33" s="318"/>
      <c r="BK33" s="318"/>
      <c r="BL33" s="318"/>
      <c r="BM33" s="318"/>
      <c r="BN33" s="318"/>
      <c r="BO33" s="318"/>
      <c r="BP33" s="318"/>
      <c r="BQ33" s="318"/>
      <c r="BR33" s="318"/>
      <c r="BS33" s="318"/>
      <c r="BT33" s="318"/>
      <c r="BU33" s="318"/>
      <c r="BV33" s="318"/>
      <c r="BW33" s="318"/>
      <c r="BX33" s="318"/>
      <c r="BY33" s="318"/>
      <c r="BZ33" s="318"/>
      <c r="CA33" s="318"/>
      <c r="CB33" s="318"/>
      <c r="CC33" s="318"/>
      <c r="CD33" s="318"/>
      <c r="CE33" s="318"/>
      <c r="CF33" s="318"/>
      <c r="CG33" s="318"/>
      <c r="CH33" s="318"/>
      <c r="CI33" s="318"/>
      <c r="CJ33" s="318"/>
      <c r="CK33" s="318"/>
      <c r="CL33" s="318"/>
      <c r="CM33" s="318"/>
      <c r="CN33" s="318"/>
      <c r="CO33" s="318"/>
      <c r="CP33" s="318"/>
      <c r="CQ33" s="318"/>
      <c r="CR33" s="318"/>
      <c r="CS33" s="318"/>
      <c r="CT33" s="318"/>
      <c r="CU33" s="318"/>
      <c r="CV33" s="318"/>
      <c r="CW33" s="318"/>
      <c r="CX33" s="318"/>
      <c r="CY33" s="318"/>
      <c r="CZ33" s="318"/>
      <c r="DA33" s="318"/>
      <c r="DB33" s="318"/>
      <c r="DC33" s="318"/>
      <c r="DD33" s="318"/>
      <c r="DE33" s="318"/>
      <c r="DF33" s="318"/>
      <c r="DG33" s="318"/>
      <c r="DH33" s="318"/>
      <c r="DI33" s="318"/>
      <c r="DJ33" s="318"/>
      <c r="DK33" s="318"/>
      <c r="DL33" s="318"/>
      <c r="DM33" s="318"/>
      <c r="DN33" s="318"/>
      <c r="DO33" s="318"/>
      <c r="DP33" s="318"/>
      <c r="DQ33" s="318"/>
      <c r="DR33" s="318"/>
      <c r="DS33" s="318"/>
      <c r="DT33" s="318"/>
      <c r="DU33" s="318"/>
      <c r="DV33" s="318"/>
      <c r="DW33" s="318"/>
      <c r="DX33" s="318"/>
      <c r="DY33" s="318"/>
      <c r="DZ33" s="318"/>
      <c r="EA33" s="318"/>
      <c r="EB33" s="318"/>
      <c r="EC33" s="318"/>
      <c r="ED33" s="318"/>
      <c r="EE33" s="318"/>
      <c r="EF33" s="318"/>
      <c r="EG33" s="318"/>
      <c r="EH33" s="318"/>
      <c r="EI33" s="318"/>
      <c r="EJ33" s="318"/>
      <c r="EK33" s="318"/>
      <c r="EL33" s="318"/>
      <c r="EM33" s="318"/>
      <c r="EN33" s="318"/>
      <c r="EO33" s="318"/>
      <c r="EP33" s="318"/>
      <c r="EQ33" s="318"/>
      <c r="ER33" s="318"/>
      <c r="ES33" s="318"/>
      <c r="ET33" s="318"/>
      <c r="EU33" s="318"/>
      <c r="EV33" s="318"/>
      <c r="EW33" s="318"/>
      <c r="EX33" s="318"/>
      <c r="EY33" s="318"/>
      <c r="EZ33" s="318"/>
      <c r="FA33" s="318"/>
      <c r="FB33" s="318"/>
      <c r="FC33" s="318"/>
      <c r="FD33" s="318"/>
      <c r="FE33" s="318"/>
      <c r="FF33" s="318"/>
      <c r="FG33" s="318"/>
      <c r="FH33" s="318"/>
      <c r="FI33" s="318"/>
      <c r="FJ33" s="318"/>
      <c r="FK33" s="318"/>
      <c r="FL33" s="318"/>
      <c r="FM33" s="318"/>
      <c r="FN33" s="318"/>
      <c r="FO33" s="318"/>
      <c r="FP33" s="318"/>
      <c r="FQ33" s="318"/>
      <c r="FR33" s="318"/>
      <c r="FS33" s="318"/>
      <c r="FT33" s="318"/>
      <c r="FU33" s="318"/>
      <c r="FV33" s="318"/>
      <c r="FW33" s="318"/>
      <c r="FX33" s="318"/>
      <c r="FY33" s="318"/>
      <c r="FZ33" s="318"/>
      <c r="GA33" s="318"/>
      <c r="GB33" s="318"/>
      <c r="GC33" s="318"/>
      <c r="GD33" s="318"/>
      <c r="GE33" s="318"/>
      <c r="GF33" s="318"/>
      <c r="GG33" s="318"/>
      <c r="GH33" s="318"/>
      <c r="GI33" s="318"/>
      <c r="GJ33" s="318"/>
      <c r="GK33" s="318"/>
      <c r="GL33" s="318"/>
      <c r="GM33" s="318"/>
      <c r="GN33" s="318"/>
      <c r="GO33" s="318"/>
      <c r="GP33" s="318"/>
      <c r="GQ33" s="318"/>
      <c r="GR33" s="318"/>
      <c r="GS33" s="318"/>
      <c r="GT33" s="318"/>
      <c r="GU33" s="318"/>
      <c r="GV33" s="318"/>
      <c r="GW33" s="318"/>
      <c r="GX33" s="318"/>
      <c r="GY33" s="318"/>
      <c r="GZ33" s="318"/>
      <c r="HA33" s="318"/>
      <c r="HB33" s="318"/>
      <c r="HC33" s="318"/>
      <c r="HD33" s="318"/>
      <c r="HE33" s="318"/>
      <c r="HF33" s="318"/>
      <c r="HG33" s="318"/>
      <c r="HH33" s="318"/>
      <c r="HI33" s="318"/>
      <c r="HJ33" s="318"/>
      <c r="HK33" s="318"/>
      <c r="HL33" s="318"/>
      <c r="HM33" s="318"/>
      <c r="HN33" s="318"/>
      <c r="HO33" s="318"/>
      <c r="HP33" s="318"/>
      <c r="HQ33" s="318"/>
      <c r="HR33" s="318"/>
      <c r="HS33" s="318"/>
      <c r="HT33" s="318"/>
      <c r="HU33" s="318"/>
      <c r="HV33" s="318"/>
      <c r="HW33" s="318"/>
      <c r="HX33" s="318"/>
      <c r="HY33" s="318"/>
      <c r="HZ33" s="318"/>
      <c r="IA33" s="318"/>
      <c r="IB33" s="318"/>
      <c r="IC33" s="318"/>
      <c r="ID33" s="318"/>
      <c r="IE33" s="318"/>
      <c r="IF33" s="318"/>
      <c r="IG33" s="318"/>
      <c r="IH33" s="318"/>
      <c r="II33" s="318"/>
      <c r="IJ33" s="318"/>
      <c r="IK33" s="318"/>
      <c r="IL33" s="318"/>
      <c r="IM33" s="318"/>
      <c r="IN33" s="318"/>
      <c r="IO33" s="318"/>
      <c r="IP33" s="318"/>
      <c r="IQ33" s="318"/>
      <c r="IR33" s="318"/>
      <c r="IS33" s="318"/>
      <c r="IT33" s="318"/>
      <c r="IU33" s="318"/>
      <c r="IV33" s="318"/>
    </row>
    <row r="34" spans="1:256">
      <c r="A34" s="499" t="s">
        <v>480</v>
      </c>
      <c r="B34" s="499"/>
      <c r="C34" s="499"/>
      <c r="D34" s="499"/>
      <c r="E34" s="318"/>
      <c r="F34" s="318"/>
      <c r="G34" s="318"/>
      <c r="H34" s="318"/>
      <c r="I34" s="318"/>
      <c r="J34" s="318"/>
      <c r="K34" s="318"/>
      <c r="L34" s="318"/>
      <c r="M34" s="318"/>
      <c r="N34" s="318"/>
      <c r="O34" s="318"/>
      <c r="P34" s="318"/>
      <c r="Q34" s="318"/>
      <c r="R34" s="318"/>
      <c r="S34" s="318"/>
      <c r="T34" s="318"/>
      <c r="U34" s="318"/>
      <c r="V34" s="318"/>
      <c r="W34" s="318"/>
      <c r="X34" s="318"/>
      <c r="Y34" s="318"/>
      <c r="Z34" s="318"/>
      <c r="AA34" s="318"/>
      <c r="AB34" s="318"/>
      <c r="AC34" s="318"/>
      <c r="AD34" s="318"/>
      <c r="AE34" s="318"/>
      <c r="AF34" s="318"/>
      <c r="AG34" s="318"/>
      <c r="AH34" s="318"/>
      <c r="AI34" s="318"/>
      <c r="AJ34" s="318"/>
      <c r="AK34" s="318"/>
      <c r="AL34" s="318"/>
      <c r="AM34" s="318"/>
      <c r="AN34" s="318"/>
      <c r="AO34" s="318"/>
      <c r="AP34" s="318"/>
      <c r="AQ34" s="318"/>
      <c r="AR34" s="318"/>
      <c r="AS34" s="318"/>
      <c r="AT34" s="318"/>
      <c r="AU34" s="318"/>
      <c r="AV34" s="318"/>
      <c r="AW34" s="318"/>
      <c r="AX34" s="318"/>
      <c r="AY34" s="318"/>
      <c r="AZ34" s="318"/>
      <c r="BA34" s="318"/>
      <c r="BB34" s="318"/>
      <c r="BC34" s="318"/>
      <c r="BD34" s="318"/>
      <c r="BE34" s="318"/>
      <c r="BF34" s="318"/>
      <c r="BG34" s="318"/>
      <c r="BH34" s="318"/>
      <c r="BI34" s="318"/>
      <c r="BJ34" s="318"/>
      <c r="BK34" s="318"/>
      <c r="BL34" s="318"/>
      <c r="BM34" s="318"/>
      <c r="BN34" s="318"/>
      <c r="BO34" s="318"/>
      <c r="BP34" s="318"/>
      <c r="BQ34" s="318"/>
      <c r="BR34" s="318"/>
      <c r="BS34" s="318"/>
      <c r="BT34" s="318"/>
      <c r="BU34" s="318"/>
      <c r="BV34" s="318"/>
      <c r="BW34" s="318"/>
      <c r="BX34" s="318"/>
      <c r="BY34" s="318"/>
      <c r="BZ34" s="318"/>
      <c r="CA34" s="318"/>
      <c r="CB34" s="318"/>
      <c r="CC34" s="318"/>
      <c r="CD34" s="318"/>
      <c r="CE34" s="318"/>
      <c r="CF34" s="318"/>
      <c r="CG34" s="318"/>
      <c r="CH34" s="318"/>
      <c r="CI34" s="318"/>
      <c r="CJ34" s="318"/>
      <c r="CK34" s="318"/>
      <c r="CL34" s="318"/>
      <c r="CM34" s="318"/>
      <c r="CN34" s="318"/>
      <c r="CO34" s="318"/>
      <c r="CP34" s="318"/>
      <c r="CQ34" s="318"/>
      <c r="CR34" s="318"/>
      <c r="CS34" s="318"/>
      <c r="CT34" s="318"/>
      <c r="CU34" s="318"/>
      <c r="CV34" s="318"/>
      <c r="CW34" s="318"/>
      <c r="CX34" s="318"/>
      <c r="CY34" s="318"/>
      <c r="CZ34" s="318"/>
      <c r="DA34" s="318"/>
      <c r="DB34" s="318"/>
      <c r="DC34" s="318"/>
      <c r="DD34" s="318"/>
      <c r="DE34" s="318"/>
      <c r="DF34" s="318"/>
      <c r="DG34" s="318"/>
      <c r="DH34" s="318"/>
      <c r="DI34" s="318"/>
      <c r="DJ34" s="318"/>
      <c r="DK34" s="318"/>
      <c r="DL34" s="318"/>
      <c r="DM34" s="318"/>
      <c r="DN34" s="318"/>
      <c r="DO34" s="318"/>
      <c r="DP34" s="318"/>
      <c r="DQ34" s="318"/>
      <c r="DR34" s="318"/>
      <c r="DS34" s="318"/>
      <c r="DT34" s="318"/>
      <c r="DU34" s="318"/>
      <c r="DV34" s="318"/>
      <c r="DW34" s="318"/>
      <c r="DX34" s="318"/>
      <c r="DY34" s="318"/>
      <c r="DZ34" s="318"/>
      <c r="EA34" s="318"/>
      <c r="EB34" s="318"/>
      <c r="EC34" s="318"/>
      <c r="ED34" s="318"/>
      <c r="EE34" s="318"/>
      <c r="EF34" s="318"/>
      <c r="EG34" s="318"/>
      <c r="EH34" s="318"/>
      <c r="EI34" s="318"/>
      <c r="EJ34" s="318"/>
      <c r="EK34" s="318"/>
      <c r="EL34" s="318"/>
      <c r="EM34" s="318"/>
      <c r="EN34" s="318"/>
      <c r="EO34" s="318"/>
      <c r="EP34" s="318"/>
      <c r="EQ34" s="318"/>
      <c r="ER34" s="318"/>
      <c r="ES34" s="318"/>
      <c r="ET34" s="318"/>
      <c r="EU34" s="318"/>
      <c r="EV34" s="318"/>
      <c r="EW34" s="318"/>
      <c r="EX34" s="318"/>
      <c r="EY34" s="318"/>
      <c r="EZ34" s="318"/>
      <c r="FA34" s="318"/>
      <c r="FB34" s="318"/>
      <c r="FC34" s="318"/>
      <c r="FD34" s="318"/>
      <c r="FE34" s="318"/>
      <c r="FF34" s="318"/>
      <c r="FG34" s="318"/>
      <c r="FH34" s="318"/>
      <c r="FI34" s="318"/>
      <c r="FJ34" s="318"/>
      <c r="FK34" s="318"/>
      <c r="FL34" s="318"/>
      <c r="FM34" s="318"/>
      <c r="FN34" s="318"/>
      <c r="FO34" s="318"/>
      <c r="FP34" s="318"/>
      <c r="FQ34" s="318"/>
      <c r="FR34" s="318"/>
      <c r="FS34" s="318"/>
      <c r="FT34" s="318"/>
      <c r="FU34" s="318"/>
      <c r="FV34" s="318"/>
      <c r="FW34" s="318"/>
      <c r="FX34" s="318"/>
      <c r="FY34" s="318"/>
      <c r="FZ34" s="318"/>
      <c r="GA34" s="318"/>
      <c r="GB34" s="318"/>
      <c r="GC34" s="318"/>
      <c r="GD34" s="318"/>
      <c r="GE34" s="318"/>
      <c r="GF34" s="318"/>
      <c r="GG34" s="318"/>
      <c r="GH34" s="318"/>
      <c r="GI34" s="318"/>
      <c r="GJ34" s="318"/>
      <c r="GK34" s="318"/>
      <c r="GL34" s="318"/>
      <c r="GM34" s="318"/>
      <c r="GN34" s="318"/>
      <c r="GO34" s="318"/>
      <c r="GP34" s="318"/>
      <c r="GQ34" s="318"/>
      <c r="GR34" s="318"/>
      <c r="GS34" s="318"/>
      <c r="GT34" s="318"/>
      <c r="GU34" s="318"/>
      <c r="GV34" s="318"/>
      <c r="GW34" s="318"/>
      <c r="GX34" s="318"/>
      <c r="GY34" s="318"/>
      <c r="GZ34" s="318"/>
      <c r="HA34" s="318"/>
      <c r="HB34" s="318"/>
      <c r="HC34" s="318"/>
      <c r="HD34" s="318"/>
      <c r="HE34" s="318"/>
      <c r="HF34" s="318"/>
      <c r="HG34" s="318"/>
      <c r="HH34" s="318"/>
      <c r="HI34" s="318"/>
      <c r="HJ34" s="318"/>
      <c r="HK34" s="318"/>
      <c r="HL34" s="318"/>
      <c r="HM34" s="318"/>
      <c r="HN34" s="318"/>
      <c r="HO34" s="318"/>
      <c r="HP34" s="318"/>
      <c r="HQ34" s="318"/>
      <c r="HR34" s="318"/>
      <c r="HS34" s="318"/>
      <c r="HT34" s="318"/>
      <c r="HU34" s="318"/>
      <c r="HV34" s="318"/>
      <c r="HW34" s="318"/>
      <c r="HX34" s="318"/>
      <c r="HY34" s="318"/>
      <c r="HZ34" s="318"/>
      <c r="IA34" s="318"/>
      <c r="IB34" s="318"/>
      <c r="IC34" s="318"/>
      <c r="ID34" s="318"/>
      <c r="IE34" s="318"/>
      <c r="IF34" s="318"/>
      <c r="IG34" s="318"/>
      <c r="IH34" s="318"/>
      <c r="II34" s="318"/>
      <c r="IJ34" s="318"/>
      <c r="IK34" s="318"/>
      <c r="IL34" s="318"/>
      <c r="IM34" s="318"/>
      <c r="IN34" s="318"/>
      <c r="IO34" s="318"/>
      <c r="IP34" s="318"/>
      <c r="IQ34" s="318"/>
      <c r="IR34" s="318"/>
      <c r="IS34" s="318"/>
      <c r="IT34" s="318"/>
      <c r="IU34" s="318"/>
      <c r="IV34" s="318"/>
    </row>
  </sheetData>
  <mergeCells count="7">
    <mergeCell ref="A34:D34"/>
    <mergeCell ref="A1:D1"/>
    <mergeCell ref="A2:D2"/>
    <mergeCell ref="A3:D3"/>
    <mergeCell ref="A4:D4"/>
    <mergeCell ref="A32:D32"/>
    <mergeCell ref="A33:D33"/>
  </mergeCells>
  <phoneticPr fontId="4" type="noConversion"/>
  <printOptions horizontalCentered="1"/>
  <pageMargins left="0.47244094488188981" right="0.47244094488188981" top="0.39370078740157483" bottom="0.59055118110236227" header="0.39370078740157483" footer="0.39370078740157483"/>
  <pageSetup paperSize="9" scale="97"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工作表8">
    <pageSetUpPr fitToPage="1"/>
  </sheetPr>
  <dimension ref="A1:G138"/>
  <sheetViews>
    <sheetView showZeros="0" view="pageBreakPreview" zoomScaleNormal="100" zoomScaleSheetLayoutView="100" workbookViewId="0">
      <selection sqref="A1:XFD1048576"/>
    </sheetView>
  </sheetViews>
  <sheetFormatPr defaultColWidth="14.125" defaultRowHeight="25.7" customHeight="1"/>
  <cols>
    <col min="1" max="1" width="15.625" style="346" customWidth="1"/>
    <col min="2" max="2" width="25.625" style="346" customWidth="1"/>
    <col min="3" max="4" width="15.625" style="346" customWidth="1"/>
    <col min="5" max="5" width="13.75" style="346" customWidth="1"/>
    <col min="6" max="16384" width="14.125" style="346"/>
  </cols>
  <sheetData>
    <row r="1" spans="1:7" s="2" customFormat="1" ht="26.45" customHeight="1">
      <c r="A1" s="502" t="s">
        <v>388</v>
      </c>
      <c r="B1" s="502"/>
      <c r="C1" s="502"/>
      <c r="D1" s="502"/>
      <c r="E1" s="502"/>
    </row>
    <row r="2" spans="1:7" s="2" customFormat="1" ht="24" customHeight="1">
      <c r="A2" s="502" t="s">
        <v>389</v>
      </c>
      <c r="B2" s="502"/>
      <c r="C2" s="502"/>
      <c r="D2" s="502"/>
      <c r="E2" s="502"/>
    </row>
    <row r="3" spans="1:7" s="2" customFormat="1" ht="24" customHeight="1">
      <c r="A3" s="503" t="s">
        <v>565</v>
      </c>
      <c r="B3" s="504"/>
      <c r="C3" s="504"/>
      <c r="D3" s="504"/>
      <c r="E3" s="504"/>
    </row>
    <row r="4" spans="1:7" s="2" customFormat="1" ht="20.100000000000001" customHeight="1">
      <c r="A4" s="405" t="s">
        <v>537</v>
      </c>
      <c r="B4" s="405"/>
      <c r="C4" s="405"/>
      <c r="D4" s="405"/>
      <c r="E4" s="405"/>
      <c r="F4" s="4"/>
      <c r="G4" s="4"/>
    </row>
    <row r="5" spans="1:7" s="2" customFormat="1" ht="16.5">
      <c r="B5" s="5"/>
      <c r="C5" s="340"/>
      <c r="D5" s="340"/>
      <c r="E5" s="341" t="s">
        <v>538</v>
      </c>
    </row>
    <row r="6" spans="1:7" ht="36" customHeight="1">
      <c r="A6" s="342" t="s">
        <v>539</v>
      </c>
      <c r="B6" s="343" t="s">
        <v>540</v>
      </c>
      <c r="C6" s="344" t="s">
        <v>541</v>
      </c>
      <c r="D6" s="342" t="s">
        <v>542</v>
      </c>
      <c r="E6" s="345" t="s">
        <v>543</v>
      </c>
    </row>
    <row r="7" spans="1:7" s="349" customFormat="1" ht="30" customHeight="1">
      <c r="A7" s="347">
        <f>SUM(A8,A13,A16)</f>
        <v>2134036</v>
      </c>
      <c r="B7" s="348" t="s">
        <v>544</v>
      </c>
      <c r="C7" s="347">
        <f>SUM(C8,C13,C16)</f>
        <v>2234135</v>
      </c>
      <c r="D7" s="347">
        <f>SUM(D8,D13,D16)</f>
        <v>2208936</v>
      </c>
      <c r="E7" s="347">
        <f>C7-D7</f>
        <v>25199</v>
      </c>
    </row>
    <row r="8" spans="1:7" ht="27.95" customHeight="1">
      <c r="A8" s="350">
        <f>SUM(A9:A17)</f>
        <v>2134036</v>
      </c>
      <c r="B8" s="351" t="s">
        <v>545</v>
      </c>
      <c r="C8" s="350">
        <f>SUM(C9:C17)</f>
        <v>2234135</v>
      </c>
      <c r="D8" s="350">
        <f>SUM(D9:D17)</f>
        <v>2208936</v>
      </c>
      <c r="E8" s="350">
        <f t="shared" ref="E8:E29" si="0">C8-D8</f>
        <v>25199</v>
      </c>
    </row>
    <row r="9" spans="1:7" ht="27.95" customHeight="1">
      <c r="A9" s="352">
        <v>2132890</v>
      </c>
      <c r="B9" s="353" t="s">
        <v>546</v>
      </c>
      <c r="C9" s="352">
        <v>2232654</v>
      </c>
      <c r="D9" s="352">
        <f>2207307-858930</f>
        <v>1348377</v>
      </c>
      <c r="E9" s="350">
        <f t="shared" si="0"/>
        <v>884277</v>
      </c>
    </row>
    <row r="10" spans="1:7" ht="27.95" customHeight="1">
      <c r="A10" s="352">
        <v>546</v>
      </c>
      <c r="B10" s="353" t="s">
        <v>547</v>
      </c>
      <c r="C10" s="352">
        <v>749</v>
      </c>
      <c r="D10" s="352">
        <v>651</v>
      </c>
      <c r="E10" s="350">
        <f t="shared" si="0"/>
        <v>98</v>
      </c>
    </row>
    <row r="11" spans="1:7" ht="27.95" customHeight="1">
      <c r="A11" s="352">
        <v>600</v>
      </c>
      <c r="B11" s="353" t="s">
        <v>548</v>
      </c>
      <c r="C11" s="352">
        <v>732</v>
      </c>
      <c r="D11" s="352">
        <v>978</v>
      </c>
      <c r="E11" s="350">
        <f t="shared" si="0"/>
        <v>-246</v>
      </c>
    </row>
    <row r="12" spans="1:7" ht="30" customHeight="1">
      <c r="A12" s="350"/>
      <c r="B12" s="354" t="s">
        <v>549</v>
      </c>
      <c r="C12" s="350"/>
      <c r="D12" s="350">
        <v>858930</v>
      </c>
      <c r="E12" s="350">
        <f t="shared" si="0"/>
        <v>-858930</v>
      </c>
    </row>
    <row r="13" spans="1:7" s="356" customFormat="1" ht="33" hidden="1">
      <c r="A13" s="350">
        <f>SUM(A14:A15)</f>
        <v>0</v>
      </c>
      <c r="B13" s="355" t="s">
        <v>550</v>
      </c>
      <c r="C13" s="350">
        <f>SUM(C14:C15)</f>
        <v>0</v>
      </c>
      <c r="D13" s="350">
        <f>SUM(D14:D15)</f>
        <v>0</v>
      </c>
      <c r="E13" s="350">
        <f t="shared" si="0"/>
        <v>0</v>
      </c>
    </row>
    <row r="14" spans="1:7" ht="30" hidden="1" customHeight="1">
      <c r="A14" s="350"/>
      <c r="B14" s="353" t="s">
        <v>551</v>
      </c>
      <c r="C14" s="350"/>
      <c r="D14" s="350"/>
      <c r="E14" s="350">
        <f t="shared" si="0"/>
        <v>0</v>
      </c>
    </row>
    <row r="15" spans="1:7" ht="30" hidden="1" customHeight="1">
      <c r="A15" s="350"/>
      <c r="B15" s="353" t="s">
        <v>552</v>
      </c>
      <c r="C15" s="350"/>
      <c r="D15" s="350"/>
      <c r="E15" s="350">
        <f t="shared" si="0"/>
        <v>0</v>
      </c>
    </row>
    <row r="16" spans="1:7" ht="30" hidden="1" customHeight="1">
      <c r="A16" s="350">
        <f>SUM(A17:A17)</f>
        <v>0</v>
      </c>
      <c r="B16" s="351" t="s">
        <v>553</v>
      </c>
      <c r="C16" s="350">
        <f>SUM(C17:C17)</f>
        <v>0</v>
      </c>
      <c r="D16" s="350">
        <f>SUM(D17:D17)</f>
        <v>0</v>
      </c>
      <c r="E16" s="350">
        <f t="shared" si="0"/>
        <v>0</v>
      </c>
    </row>
    <row r="17" spans="1:6" ht="30" hidden="1" customHeight="1">
      <c r="A17" s="350"/>
      <c r="B17" s="353" t="s">
        <v>554</v>
      </c>
      <c r="C17" s="350"/>
      <c r="D17" s="350"/>
      <c r="E17" s="350">
        <f t="shared" si="0"/>
        <v>0</v>
      </c>
    </row>
    <row r="18" spans="1:6" s="349" customFormat="1" ht="30" customHeight="1">
      <c r="A18" s="357">
        <f>A7</f>
        <v>2134036</v>
      </c>
      <c r="B18" s="358" t="s">
        <v>555</v>
      </c>
      <c r="C18" s="357">
        <f>C7</f>
        <v>2234135</v>
      </c>
      <c r="D18" s="357">
        <f>D7</f>
        <v>2208936</v>
      </c>
      <c r="E18" s="357">
        <f t="shared" si="0"/>
        <v>25199</v>
      </c>
    </row>
    <row r="19" spans="1:6" s="349" customFormat="1" ht="30" customHeight="1">
      <c r="A19" s="357">
        <f>SUM(A20,A24)</f>
        <v>698399</v>
      </c>
      <c r="B19" s="348" t="s">
        <v>556</v>
      </c>
      <c r="C19" s="357">
        <f>SUM(C20,C24)</f>
        <v>675013</v>
      </c>
      <c r="D19" s="357">
        <f>SUM(D20,D24)</f>
        <v>751000</v>
      </c>
      <c r="E19" s="357">
        <f t="shared" si="0"/>
        <v>-75987</v>
      </c>
    </row>
    <row r="20" spans="1:6" ht="27.95" customHeight="1">
      <c r="A20" s="350">
        <f>SUM(A22:A23)</f>
        <v>698399</v>
      </c>
      <c r="B20" s="351" t="s">
        <v>557</v>
      </c>
      <c r="C20" s="350">
        <f>SUM(C22:C23)</f>
        <v>674040</v>
      </c>
      <c r="D20" s="350">
        <f>SUM(D22:D23)</f>
        <v>750082</v>
      </c>
      <c r="E20" s="350">
        <f t="shared" si="0"/>
        <v>-76042</v>
      </c>
    </row>
    <row r="21" spans="1:6" ht="27.95" hidden="1" customHeight="1">
      <c r="A21" s="359"/>
      <c r="B21" s="360" t="s">
        <v>558</v>
      </c>
      <c r="C21" s="359"/>
      <c r="D21" s="359"/>
      <c r="E21" s="350"/>
    </row>
    <row r="22" spans="1:6" ht="27.95" customHeight="1">
      <c r="A22" s="361">
        <v>698399</v>
      </c>
      <c r="B22" s="360" t="s">
        <v>559</v>
      </c>
      <c r="C22" s="361">
        <v>664632</v>
      </c>
      <c r="D22" s="361">
        <v>721859</v>
      </c>
      <c r="E22" s="350">
        <f t="shared" si="0"/>
        <v>-57227</v>
      </c>
      <c r="F22" s="362"/>
    </row>
    <row r="23" spans="1:6" ht="27.95" customHeight="1">
      <c r="A23" s="352"/>
      <c r="B23" s="353" t="s">
        <v>560</v>
      </c>
      <c r="C23" s="352">
        <v>9408</v>
      </c>
      <c r="D23" s="352">
        <v>28223</v>
      </c>
      <c r="E23" s="350">
        <f t="shared" si="0"/>
        <v>-18815</v>
      </c>
    </row>
    <row r="24" spans="1:6" ht="27.95" customHeight="1">
      <c r="A24" s="350">
        <f>SUM(A25:A25)</f>
        <v>0</v>
      </c>
      <c r="B24" s="351" t="s">
        <v>561</v>
      </c>
      <c r="C24" s="350">
        <f>SUM(C25:C25)</f>
        <v>973</v>
      </c>
      <c r="D24" s="350">
        <f>SUM(D25:D25)</f>
        <v>918</v>
      </c>
      <c r="E24" s="350">
        <f t="shared" si="0"/>
        <v>55</v>
      </c>
    </row>
    <row r="25" spans="1:6" ht="27.95" customHeight="1">
      <c r="A25" s="352"/>
      <c r="B25" s="353" t="s">
        <v>562</v>
      </c>
      <c r="C25" s="352">
        <v>973</v>
      </c>
      <c r="D25" s="352">
        <v>918</v>
      </c>
      <c r="E25" s="350">
        <f t="shared" si="0"/>
        <v>55</v>
      </c>
    </row>
    <row r="26" spans="1:6" s="349" customFormat="1" ht="30" customHeight="1">
      <c r="A26" s="357">
        <f>A27</f>
        <v>1435637</v>
      </c>
      <c r="B26" s="348" t="s">
        <v>563</v>
      </c>
      <c r="C26" s="357">
        <f>C27</f>
        <v>1559122</v>
      </c>
      <c r="D26" s="357">
        <f>D27</f>
        <v>1457936</v>
      </c>
      <c r="E26" s="357">
        <f t="shared" si="0"/>
        <v>101186</v>
      </c>
    </row>
    <row r="27" spans="1:6" ht="27.95" customHeight="1">
      <c r="A27" s="350">
        <f>SUM(A28:A28)</f>
        <v>1435637</v>
      </c>
      <c r="B27" s="351" t="s">
        <v>563</v>
      </c>
      <c r="C27" s="350">
        <f>SUM(C28:C28)</f>
        <v>1559122</v>
      </c>
      <c r="D27" s="350">
        <f>SUM(D28:D28)</f>
        <v>1457936</v>
      </c>
      <c r="E27" s="350">
        <f t="shared" si="0"/>
        <v>101186</v>
      </c>
    </row>
    <row r="28" spans="1:6" ht="27.95" customHeight="1">
      <c r="A28" s="352">
        <v>1435637</v>
      </c>
      <c r="B28" s="353" t="s">
        <v>563</v>
      </c>
      <c r="C28" s="352">
        <v>1559122</v>
      </c>
      <c r="D28" s="352">
        <v>1457936</v>
      </c>
      <c r="E28" s="350">
        <f t="shared" si="0"/>
        <v>101186</v>
      </c>
    </row>
    <row r="29" spans="1:6" s="349" customFormat="1" ht="39.950000000000003" customHeight="1">
      <c r="A29" s="363">
        <f>SUM(A19,A26)</f>
        <v>2134036</v>
      </c>
      <c r="B29" s="364" t="s">
        <v>564</v>
      </c>
      <c r="C29" s="363">
        <f>SUM(C19,C26)</f>
        <v>2234135</v>
      </c>
      <c r="D29" s="363">
        <f>SUM(D19,D26)</f>
        <v>2208936</v>
      </c>
      <c r="E29" s="363">
        <f t="shared" si="0"/>
        <v>25199</v>
      </c>
    </row>
    <row r="30" spans="1:6" s="365" customFormat="1" ht="59.25" customHeight="1">
      <c r="A30" s="505"/>
      <c r="B30" s="506"/>
      <c r="C30" s="506"/>
      <c r="D30" s="506"/>
      <c r="E30" s="506"/>
    </row>
    <row r="31" spans="1:6" ht="30" customHeight="1"/>
    <row r="32" spans="1:6" ht="30.6" customHeight="1"/>
    <row r="33" ht="30.6" customHeight="1"/>
    <row r="34" ht="30.6" customHeight="1"/>
    <row r="35" ht="30.6" customHeight="1"/>
    <row r="36" ht="30.6" customHeight="1"/>
    <row r="37" ht="30.6" customHeight="1"/>
    <row r="38" ht="30.6" customHeight="1"/>
    <row r="39" ht="30.6" customHeight="1"/>
    <row r="40" ht="30.6" customHeight="1"/>
    <row r="41" ht="30.6" customHeight="1"/>
    <row r="42" ht="30.6" customHeight="1"/>
    <row r="43" ht="30.6" customHeight="1"/>
    <row r="44" ht="30.6" customHeight="1"/>
    <row r="45" ht="30.6" customHeight="1"/>
    <row r="46" ht="30.6" customHeight="1"/>
    <row r="47" ht="30.6" customHeight="1"/>
    <row r="48" ht="30.6" customHeight="1"/>
    <row r="49" ht="30.6" customHeight="1"/>
    <row r="50" ht="30.6" customHeight="1"/>
    <row r="51" ht="30.6" customHeight="1"/>
    <row r="52" ht="30.6" customHeight="1"/>
    <row r="53" ht="30.6" customHeight="1"/>
    <row r="54" ht="30.6" customHeight="1"/>
    <row r="55" ht="30.6" customHeight="1"/>
    <row r="56" ht="30.6" customHeight="1"/>
    <row r="57" ht="30.6" customHeight="1"/>
    <row r="58" ht="30.6" customHeight="1"/>
    <row r="59" ht="30.6" customHeight="1"/>
    <row r="60" ht="30.6" customHeight="1"/>
    <row r="61" ht="30.6" customHeight="1"/>
    <row r="62" ht="30.6" customHeight="1"/>
    <row r="63" ht="30.6" customHeight="1"/>
    <row r="64" ht="30.6" customHeight="1"/>
    <row r="65" ht="30.6" customHeight="1"/>
    <row r="66" ht="30.6" customHeight="1"/>
    <row r="67" ht="30.6" customHeight="1"/>
    <row r="68" ht="30.6" customHeight="1"/>
    <row r="69" ht="30.6" customHeight="1"/>
    <row r="70" ht="30.6" customHeight="1"/>
    <row r="71" ht="30.6" customHeight="1"/>
    <row r="72" ht="30.6" customHeight="1"/>
    <row r="73" ht="30.6" customHeight="1"/>
    <row r="74" ht="30.6" customHeight="1"/>
    <row r="75" ht="30.6" customHeight="1"/>
    <row r="76" ht="30.6" customHeight="1"/>
    <row r="77" ht="30.6" customHeight="1"/>
    <row r="78" ht="30.6" customHeight="1"/>
    <row r="79" ht="30.6" customHeight="1"/>
    <row r="80" ht="30.6" customHeight="1"/>
    <row r="81" ht="30.6" customHeight="1"/>
    <row r="82" ht="30.6" customHeight="1"/>
    <row r="83" ht="30.6" customHeight="1"/>
    <row r="84" ht="30.6" customHeight="1"/>
    <row r="85" ht="30.6" customHeight="1"/>
    <row r="86" ht="30.6" customHeight="1"/>
    <row r="87" ht="30.6" customHeight="1"/>
    <row r="88" ht="30.6" customHeight="1"/>
    <row r="89" ht="30.6" customHeight="1"/>
    <row r="90" ht="30.6" customHeight="1"/>
    <row r="91" ht="30.6" customHeight="1"/>
    <row r="92" ht="30.6" customHeight="1"/>
    <row r="93" ht="30.6" customHeight="1"/>
    <row r="94" ht="30.6" customHeight="1"/>
    <row r="95" ht="30.6" customHeight="1"/>
    <row r="96" ht="30.6" customHeight="1"/>
    <row r="97" ht="30.6" customHeight="1"/>
    <row r="98" ht="30.6" customHeight="1"/>
    <row r="99" ht="30.6" customHeight="1"/>
    <row r="100" ht="30.6" customHeight="1"/>
    <row r="101" ht="30.6" customHeight="1"/>
    <row r="102" ht="30.6" customHeight="1"/>
    <row r="103" ht="30.6" customHeight="1"/>
    <row r="104" ht="30.6" customHeight="1"/>
    <row r="105" ht="30.6" customHeight="1"/>
    <row r="106" ht="30.6" customHeight="1"/>
    <row r="107" ht="30.6" customHeight="1"/>
    <row r="108" ht="30.6" customHeight="1"/>
    <row r="109" ht="30.6" customHeight="1"/>
    <row r="110" ht="30.6" customHeight="1"/>
    <row r="111" ht="30.6" customHeight="1"/>
    <row r="112" ht="30.6" customHeight="1"/>
    <row r="113" ht="30.6" customHeight="1"/>
    <row r="114" ht="30.6" customHeight="1"/>
    <row r="115" ht="30.6" customHeight="1"/>
    <row r="116" ht="30.6" customHeight="1"/>
    <row r="117" ht="30.6" customHeight="1"/>
    <row r="118" ht="30.6" customHeight="1"/>
    <row r="119" ht="30.6" customHeight="1"/>
    <row r="120" ht="30.6" customHeight="1"/>
    <row r="121" ht="30.6" customHeight="1"/>
    <row r="122" ht="30.6" customHeight="1"/>
    <row r="123" ht="30.6" customHeight="1"/>
    <row r="124" ht="30.6" customHeight="1"/>
    <row r="125" ht="30.6" customHeight="1"/>
    <row r="126" ht="30.6" customHeight="1"/>
    <row r="127" ht="30.6" customHeight="1"/>
    <row r="128" ht="30.6" customHeight="1"/>
    <row r="129" ht="30.6" customHeight="1"/>
    <row r="130" ht="30.6" customHeight="1"/>
    <row r="131" ht="30.6" customHeight="1"/>
    <row r="132" ht="30.6" customHeight="1"/>
    <row r="133" ht="30.6" customHeight="1"/>
    <row r="134" ht="30.6" customHeight="1"/>
    <row r="135" ht="30.6" customHeight="1"/>
    <row r="136" ht="30.6" customHeight="1"/>
    <row r="137" ht="30.6" customHeight="1"/>
    <row r="138" ht="30.6" customHeight="1"/>
  </sheetData>
  <mergeCells count="5">
    <mergeCell ref="A1:E1"/>
    <mergeCell ref="A2:E2"/>
    <mergeCell ref="A3:E3"/>
    <mergeCell ref="A4:E4"/>
    <mergeCell ref="A30:E30"/>
  </mergeCells>
  <phoneticPr fontId="4" type="noConversion"/>
  <printOptions horizontalCentered="1"/>
  <pageMargins left="0.47244094488188981" right="0.47244094488188981" top="0.39370078740157483" bottom="0.59055118110236227" header="0.39370078740157483" footer="0.39370078740157483"/>
  <pageSetup paperSize="9" firstPageNumber="17" fitToHeight="0" orientation="portrait" blackAndWhite="1"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9"/>
  <sheetViews>
    <sheetView showZeros="0" view="pageBreakPreview" zoomScaleNormal="100" zoomScaleSheetLayoutView="100" workbookViewId="0">
      <pane xSplit="1" topLeftCell="B1" activePane="topRight" state="frozenSplit"/>
      <selection activeCell="K6" sqref="K6"/>
      <selection pane="topRight" sqref="A1:XFD1048576"/>
    </sheetView>
  </sheetViews>
  <sheetFormatPr defaultRowHeight="15.75"/>
  <cols>
    <col min="1" max="1" width="23.875" style="372" customWidth="1"/>
    <col min="2" max="2" width="11.625" style="372" customWidth="1"/>
    <col min="3" max="3" width="11.75" style="372" customWidth="1"/>
    <col min="4" max="4" width="9.125" style="372" customWidth="1"/>
    <col min="5" max="5" width="5.5" style="372" customWidth="1"/>
    <col min="6" max="6" width="9.125" style="372" customWidth="1"/>
    <col min="7" max="7" width="5.5" style="372" customWidth="1"/>
    <col min="8" max="8" width="10.625" style="372" customWidth="1"/>
    <col min="9" max="9" width="11.75" style="372" customWidth="1"/>
    <col min="10" max="10" width="9.5" style="372" customWidth="1"/>
    <col min="11" max="20" width="12.625" style="372" customWidth="1"/>
    <col min="21" max="16384" width="9" style="372"/>
  </cols>
  <sheetData>
    <row r="1" spans="1:10" s="366" customFormat="1" ht="25.7" customHeight="1">
      <c r="A1" s="513" t="s">
        <v>341</v>
      </c>
      <c r="B1" s="513"/>
      <c r="C1" s="513"/>
      <c r="D1" s="513"/>
      <c r="E1" s="513"/>
      <c r="F1" s="513"/>
      <c r="G1" s="513"/>
      <c r="H1" s="513"/>
      <c r="I1" s="513"/>
      <c r="J1" s="513"/>
    </row>
    <row r="2" spans="1:10" s="366" customFormat="1" ht="25.7" customHeight="1">
      <c r="A2" s="513" t="s">
        <v>566</v>
      </c>
      <c r="B2" s="513"/>
      <c r="C2" s="513"/>
      <c r="D2" s="513"/>
      <c r="E2" s="513"/>
      <c r="F2" s="513"/>
      <c r="G2" s="513"/>
      <c r="H2" s="513"/>
      <c r="I2" s="513"/>
      <c r="J2" s="513"/>
    </row>
    <row r="3" spans="1:10" s="250" customFormat="1" ht="25.7" customHeight="1">
      <c r="A3" s="514" t="s">
        <v>594</v>
      </c>
      <c r="B3" s="514"/>
      <c r="C3" s="514"/>
      <c r="D3" s="514"/>
      <c r="E3" s="514"/>
      <c r="F3" s="514"/>
      <c r="G3" s="514"/>
      <c r="H3" s="514"/>
      <c r="I3" s="514"/>
      <c r="J3" s="514"/>
    </row>
    <row r="4" spans="1:10" s="250" customFormat="1" ht="17.100000000000001" customHeight="1">
      <c r="A4" s="515" t="s">
        <v>567</v>
      </c>
      <c r="B4" s="515"/>
      <c r="C4" s="515"/>
      <c r="D4" s="515"/>
      <c r="E4" s="515"/>
      <c r="F4" s="515"/>
      <c r="G4" s="515"/>
      <c r="H4" s="515"/>
      <c r="I4" s="515"/>
      <c r="J4" s="515"/>
    </row>
    <row r="5" spans="1:10" s="125" customFormat="1" ht="20.100000000000001" customHeight="1">
      <c r="B5" s="367"/>
      <c r="C5" s="367"/>
      <c r="D5" s="367"/>
      <c r="E5" s="367"/>
      <c r="F5" s="368"/>
      <c r="G5" s="369"/>
      <c r="I5" s="370"/>
      <c r="J5" s="371" t="s">
        <v>568</v>
      </c>
    </row>
    <row r="6" spans="1:10" ht="24" customHeight="1">
      <c r="A6" s="516" t="s">
        <v>569</v>
      </c>
      <c r="B6" s="519" t="s">
        <v>570</v>
      </c>
      <c r="C6" s="516" t="s">
        <v>571</v>
      </c>
      <c r="D6" s="507" t="s">
        <v>572</v>
      </c>
      <c r="E6" s="507"/>
      <c r="F6" s="507"/>
      <c r="G6" s="507"/>
      <c r="H6" s="507"/>
      <c r="I6" s="516" t="s">
        <v>573</v>
      </c>
      <c r="J6" s="521" t="s">
        <v>574</v>
      </c>
    </row>
    <row r="7" spans="1:10" ht="24" customHeight="1">
      <c r="A7" s="517"/>
      <c r="B7" s="520"/>
      <c r="C7" s="517"/>
      <c r="D7" s="507" t="s">
        <v>575</v>
      </c>
      <c r="E7" s="508"/>
      <c r="F7" s="509" t="s">
        <v>576</v>
      </c>
      <c r="G7" s="508"/>
      <c r="H7" s="510" t="s">
        <v>577</v>
      </c>
      <c r="I7" s="517"/>
      <c r="J7" s="522"/>
    </row>
    <row r="8" spans="1:10" ht="24" customHeight="1">
      <c r="A8" s="518"/>
      <c r="B8" s="511"/>
      <c r="C8" s="518"/>
      <c r="D8" s="373" t="s">
        <v>578</v>
      </c>
      <c r="E8" s="374" t="s">
        <v>579</v>
      </c>
      <c r="F8" s="373" t="s">
        <v>578</v>
      </c>
      <c r="G8" s="374" t="s">
        <v>579</v>
      </c>
      <c r="H8" s="511"/>
      <c r="I8" s="518"/>
      <c r="J8" s="523"/>
    </row>
    <row r="9" spans="1:10" ht="33" customHeight="1">
      <c r="A9" s="375" t="s">
        <v>580</v>
      </c>
      <c r="B9" s="376"/>
      <c r="C9" s="377"/>
      <c r="D9" s="376"/>
      <c r="E9" s="378"/>
      <c r="F9" s="376"/>
      <c r="G9" s="379"/>
      <c r="H9" s="380"/>
      <c r="I9" s="377"/>
      <c r="J9" s="381">
        <f>B9-C9+D9-F9-I9</f>
        <v>0</v>
      </c>
    </row>
    <row r="10" spans="1:10" ht="33" customHeight="1">
      <c r="A10" s="375" t="s">
        <v>581</v>
      </c>
      <c r="B10" s="382">
        <v>156201</v>
      </c>
      <c r="C10" s="383"/>
      <c r="D10" s="382"/>
      <c r="E10" s="384"/>
      <c r="F10" s="382"/>
      <c r="G10" s="384"/>
      <c r="H10" s="385"/>
      <c r="I10" s="383"/>
      <c r="J10" s="386">
        <f t="shared" ref="J10:J20" si="0">B10-C10+D10-F10-I10</f>
        <v>156201</v>
      </c>
    </row>
    <row r="11" spans="1:10" ht="33" customHeight="1">
      <c r="A11" s="375" t="s">
        <v>582</v>
      </c>
      <c r="B11" s="382"/>
      <c r="C11" s="383"/>
      <c r="D11" s="382"/>
      <c r="E11" s="384"/>
      <c r="F11" s="382"/>
      <c r="G11" s="384"/>
      <c r="H11" s="385"/>
      <c r="I11" s="383"/>
      <c r="J11" s="386">
        <f t="shared" si="0"/>
        <v>0</v>
      </c>
    </row>
    <row r="12" spans="1:10" ht="33" customHeight="1">
      <c r="A12" s="387" t="s">
        <v>583</v>
      </c>
      <c r="B12" s="382">
        <v>183441</v>
      </c>
      <c r="C12" s="383">
        <v>61841</v>
      </c>
      <c r="D12" s="382"/>
      <c r="E12" s="384"/>
      <c r="F12" s="382"/>
      <c r="G12" s="384"/>
      <c r="H12" s="385"/>
      <c r="I12" s="383">
        <v>6160</v>
      </c>
      <c r="J12" s="386">
        <f t="shared" si="0"/>
        <v>115440</v>
      </c>
    </row>
    <row r="13" spans="1:10" ht="33" customHeight="1">
      <c r="A13" s="375" t="s">
        <v>584</v>
      </c>
      <c r="B13" s="382">
        <v>118610</v>
      </c>
      <c r="C13" s="383">
        <v>117296</v>
      </c>
      <c r="D13" s="382"/>
      <c r="E13" s="388"/>
      <c r="F13" s="382"/>
      <c r="G13" s="388"/>
      <c r="H13" s="389"/>
      <c r="I13" s="383">
        <v>52</v>
      </c>
      <c r="J13" s="386">
        <f t="shared" si="0"/>
        <v>1262</v>
      </c>
    </row>
    <row r="14" spans="1:10" ht="33" customHeight="1">
      <c r="A14" s="387" t="s">
        <v>585</v>
      </c>
      <c r="B14" s="382">
        <v>3334</v>
      </c>
      <c r="C14" s="383">
        <v>1227</v>
      </c>
      <c r="D14" s="382"/>
      <c r="E14" s="384"/>
      <c r="F14" s="382"/>
      <c r="G14" s="388"/>
      <c r="H14" s="389"/>
      <c r="I14" s="383">
        <v>415</v>
      </c>
      <c r="J14" s="386">
        <f t="shared" si="0"/>
        <v>1692</v>
      </c>
    </row>
    <row r="15" spans="1:10" ht="33" customHeight="1">
      <c r="A15" s="375" t="s">
        <v>586</v>
      </c>
      <c r="B15" s="382">
        <v>7741</v>
      </c>
      <c r="C15" s="383">
        <v>4735</v>
      </c>
      <c r="D15" s="382"/>
      <c r="E15" s="388"/>
      <c r="F15" s="382"/>
      <c r="G15" s="388"/>
      <c r="H15" s="389"/>
      <c r="I15" s="383">
        <v>835</v>
      </c>
      <c r="J15" s="386">
        <f t="shared" si="0"/>
        <v>2171</v>
      </c>
    </row>
    <row r="16" spans="1:10" ht="33" customHeight="1">
      <c r="A16" s="387" t="s">
        <v>587</v>
      </c>
      <c r="B16" s="382"/>
      <c r="C16" s="383"/>
      <c r="D16" s="382"/>
      <c r="E16" s="388"/>
      <c r="F16" s="382"/>
      <c r="G16" s="384"/>
      <c r="H16" s="385"/>
      <c r="I16" s="383"/>
      <c r="J16" s="386">
        <f t="shared" si="0"/>
        <v>0</v>
      </c>
    </row>
    <row r="17" spans="1:10" ht="33" customHeight="1">
      <c r="A17" s="375" t="s">
        <v>588</v>
      </c>
      <c r="B17" s="382"/>
      <c r="C17" s="383"/>
      <c r="D17" s="382"/>
      <c r="E17" s="388"/>
      <c r="F17" s="382"/>
      <c r="G17" s="384"/>
      <c r="H17" s="385"/>
      <c r="I17" s="383"/>
      <c r="J17" s="386">
        <f t="shared" si="0"/>
        <v>0</v>
      </c>
    </row>
    <row r="18" spans="1:10" ht="33" customHeight="1">
      <c r="A18" s="375" t="s">
        <v>589</v>
      </c>
      <c r="B18" s="382"/>
      <c r="C18" s="383"/>
      <c r="D18" s="382"/>
      <c r="E18" s="384"/>
      <c r="F18" s="382"/>
      <c r="G18" s="384"/>
      <c r="H18" s="385"/>
      <c r="I18" s="383"/>
      <c r="J18" s="386">
        <f t="shared" si="0"/>
        <v>0</v>
      </c>
    </row>
    <row r="19" spans="1:10" ht="33" customHeight="1">
      <c r="A19" s="375" t="s">
        <v>590</v>
      </c>
      <c r="B19" s="382"/>
      <c r="C19" s="383"/>
      <c r="D19" s="382"/>
      <c r="E19" s="384"/>
      <c r="F19" s="382"/>
      <c r="G19" s="384"/>
      <c r="H19" s="385"/>
      <c r="I19" s="383"/>
      <c r="J19" s="386">
        <f t="shared" si="0"/>
        <v>0</v>
      </c>
    </row>
    <row r="20" spans="1:10" ht="33" customHeight="1">
      <c r="A20" s="375" t="s">
        <v>591</v>
      </c>
      <c r="B20" s="382"/>
      <c r="C20" s="383"/>
      <c r="D20" s="382"/>
      <c r="E20" s="384"/>
      <c r="F20" s="382"/>
      <c r="G20" s="384"/>
      <c r="H20" s="385"/>
      <c r="I20" s="383"/>
      <c r="J20" s="386">
        <f t="shared" si="0"/>
        <v>0</v>
      </c>
    </row>
    <row r="21" spans="1:10" ht="33" customHeight="1">
      <c r="A21" s="390"/>
      <c r="B21" s="382"/>
      <c r="C21" s="383"/>
      <c r="D21" s="382"/>
      <c r="E21" s="384"/>
      <c r="F21" s="382"/>
      <c r="G21" s="384"/>
      <c r="H21" s="385"/>
      <c r="I21" s="383"/>
      <c r="J21" s="386"/>
    </row>
    <row r="22" spans="1:10" ht="33" customHeight="1">
      <c r="A22" s="391" t="s">
        <v>592</v>
      </c>
      <c r="B22" s="392">
        <f>SUM(B9,B10,B11,B12,B13,B14,B15,B16,B17,B18,B19,B20)</f>
        <v>469327</v>
      </c>
      <c r="C22" s="393">
        <f>SUM(C9,C10,C11,C12,C13,C14,C15,C16,C17,C18,C19,C20)</f>
        <v>185099</v>
      </c>
      <c r="D22" s="392">
        <f>SUM(D9,D10,D11,D12,D13,D14,D15,D16,D17,D18,D19,D20)</f>
        <v>0</v>
      </c>
      <c r="E22" s="394"/>
      <c r="F22" s="392">
        <f>SUM(F9,F10,F11,F12,F13,F14,F15,F16,F17,F18,F19,F20)</f>
        <v>0</v>
      </c>
      <c r="G22" s="394"/>
      <c r="H22" s="395"/>
      <c r="I22" s="393">
        <f>SUM(I9,I10,I11,I12,I13,I14,I15,I16,I17,I18,I19,I20)</f>
        <v>7462</v>
      </c>
      <c r="J22" s="393">
        <f>SUM(J9,J10,J11,J12,J13,J14,J15,J16,J17,J18,J19,J20)</f>
        <v>276766</v>
      </c>
    </row>
    <row r="23" spans="1:10" ht="36" customHeight="1">
      <c r="A23" s="512" t="s">
        <v>593</v>
      </c>
      <c r="B23" s="512"/>
      <c r="C23" s="512"/>
      <c r="D23" s="512"/>
      <c r="E23" s="512"/>
      <c r="F23" s="512"/>
      <c r="G23" s="512"/>
      <c r="H23" s="512"/>
      <c r="I23" s="512"/>
      <c r="J23" s="512"/>
    </row>
    <row r="24" spans="1:10">
      <c r="A24" s="396"/>
      <c r="B24" s="397"/>
      <c r="C24" s="397"/>
      <c r="D24" s="397"/>
      <c r="E24" s="397"/>
      <c r="F24" s="397"/>
      <c r="G24" s="397"/>
      <c r="H24" s="397"/>
      <c r="I24" s="397"/>
      <c r="J24" s="398"/>
    </row>
    <row r="25" spans="1:10">
      <c r="A25" s="399"/>
      <c r="B25" s="400"/>
      <c r="C25" s="400"/>
      <c r="D25" s="399"/>
      <c r="E25" s="399"/>
      <c r="F25" s="399"/>
      <c r="G25" s="399"/>
      <c r="H25" s="399"/>
      <c r="I25" s="399"/>
      <c r="J25" s="399"/>
    </row>
    <row r="26" spans="1:10">
      <c r="A26" s="399"/>
      <c r="B26" s="400"/>
      <c r="C26" s="400"/>
      <c r="D26" s="399"/>
      <c r="E26" s="399"/>
      <c r="F26" s="399"/>
      <c r="G26" s="399"/>
      <c r="H26" s="399"/>
      <c r="I26" s="399"/>
      <c r="J26" s="399"/>
    </row>
    <row r="27" spans="1:10">
      <c r="A27" s="399"/>
      <c r="B27" s="400"/>
      <c r="C27" s="400"/>
      <c r="D27" s="399"/>
      <c r="E27" s="399"/>
      <c r="F27" s="399"/>
      <c r="G27" s="399"/>
      <c r="H27" s="399"/>
      <c r="I27" s="399"/>
      <c r="J27" s="399"/>
    </row>
    <row r="28" spans="1:10">
      <c r="A28" s="399"/>
      <c r="B28" s="400"/>
      <c r="C28" s="400"/>
      <c r="D28" s="399"/>
      <c r="E28" s="399"/>
      <c r="F28" s="399"/>
      <c r="G28" s="399"/>
      <c r="H28" s="399"/>
      <c r="I28" s="399"/>
      <c r="J28" s="399"/>
    </row>
    <row r="29" spans="1:10">
      <c r="A29" s="399"/>
      <c r="B29" s="400"/>
      <c r="C29" s="400"/>
      <c r="D29" s="399"/>
      <c r="E29" s="399"/>
      <c r="F29" s="399"/>
      <c r="G29" s="399"/>
      <c r="H29" s="399"/>
      <c r="I29" s="399"/>
      <c r="J29" s="399"/>
    </row>
    <row r="30" spans="1:10">
      <c r="A30" s="399"/>
      <c r="B30" s="400"/>
      <c r="C30" s="400"/>
      <c r="D30" s="399"/>
      <c r="E30" s="399"/>
      <c r="F30" s="399"/>
      <c r="G30" s="399"/>
      <c r="H30" s="399"/>
      <c r="I30" s="399"/>
      <c r="J30" s="399"/>
    </row>
    <row r="31" spans="1:10">
      <c r="A31" s="399"/>
      <c r="B31" s="400"/>
      <c r="C31" s="400"/>
      <c r="D31" s="399"/>
      <c r="E31" s="399"/>
      <c r="F31" s="399"/>
      <c r="G31" s="399"/>
      <c r="H31" s="399"/>
      <c r="I31" s="399"/>
      <c r="J31" s="399"/>
    </row>
    <row r="32" spans="1:10">
      <c r="A32" s="399"/>
      <c r="B32" s="400"/>
      <c r="C32" s="400"/>
      <c r="D32" s="399"/>
      <c r="E32" s="399"/>
      <c r="F32" s="399"/>
      <c r="G32" s="399"/>
      <c r="H32" s="399"/>
      <c r="I32" s="399"/>
      <c r="J32" s="399"/>
    </row>
    <row r="33" spans="1:10">
      <c r="A33" s="399"/>
      <c r="B33" s="400"/>
      <c r="C33" s="400"/>
      <c r="D33" s="399"/>
      <c r="E33" s="399"/>
      <c r="F33" s="399"/>
      <c r="G33" s="399"/>
      <c r="H33" s="399"/>
      <c r="I33" s="399"/>
      <c r="J33" s="399"/>
    </row>
    <row r="34" spans="1:10">
      <c r="A34" s="399"/>
      <c r="B34" s="400"/>
      <c r="C34" s="400"/>
      <c r="D34" s="399"/>
      <c r="E34" s="399"/>
      <c r="F34" s="399"/>
      <c r="G34" s="399"/>
      <c r="H34" s="399"/>
      <c r="I34" s="399"/>
      <c r="J34" s="399"/>
    </row>
    <row r="35" spans="1:10">
      <c r="A35" s="399"/>
      <c r="B35" s="400"/>
      <c r="C35" s="400"/>
      <c r="D35" s="399"/>
      <c r="E35" s="399"/>
      <c r="F35" s="399"/>
      <c r="G35" s="399"/>
      <c r="H35" s="399"/>
      <c r="I35" s="399"/>
      <c r="J35" s="399"/>
    </row>
    <row r="36" spans="1:10">
      <c r="A36" s="399"/>
      <c r="B36" s="400"/>
      <c r="C36" s="400"/>
      <c r="D36" s="399"/>
      <c r="E36" s="399"/>
      <c r="F36" s="399"/>
      <c r="G36" s="399"/>
      <c r="H36" s="399"/>
      <c r="I36" s="399"/>
      <c r="J36" s="399"/>
    </row>
    <row r="37" spans="1:10">
      <c r="A37" s="399"/>
      <c r="B37" s="400"/>
      <c r="C37" s="400"/>
      <c r="D37" s="399"/>
      <c r="E37" s="399"/>
      <c r="F37" s="399"/>
      <c r="G37" s="399"/>
      <c r="H37" s="399"/>
      <c r="I37" s="399"/>
      <c r="J37" s="399"/>
    </row>
    <row r="38" spans="1:10">
      <c r="A38" s="399"/>
      <c r="B38" s="400"/>
      <c r="C38" s="400"/>
      <c r="D38" s="399"/>
      <c r="E38" s="399"/>
      <c r="F38" s="399"/>
      <c r="G38" s="399"/>
      <c r="H38" s="399"/>
      <c r="I38" s="399"/>
      <c r="J38" s="399"/>
    </row>
    <row r="39" spans="1:10">
      <c r="A39" s="399"/>
      <c r="B39" s="400"/>
      <c r="C39" s="400"/>
      <c r="D39" s="399"/>
      <c r="E39" s="399"/>
      <c r="F39" s="399"/>
      <c r="G39" s="399"/>
      <c r="H39" s="399"/>
      <c r="I39" s="399"/>
      <c r="J39" s="399"/>
    </row>
    <row r="40" spans="1:10">
      <c r="A40" s="399"/>
      <c r="B40" s="400"/>
      <c r="C40" s="400"/>
      <c r="D40" s="399"/>
      <c r="E40" s="399"/>
      <c r="F40" s="399"/>
      <c r="G40" s="399"/>
      <c r="H40" s="399"/>
      <c r="I40" s="399"/>
      <c r="J40" s="399"/>
    </row>
    <row r="41" spans="1:10">
      <c r="A41" s="399"/>
      <c r="B41" s="400"/>
      <c r="C41" s="400"/>
      <c r="D41" s="399"/>
      <c r="E41" s="399"/>
      <c r="F41" s="399"/>
      <c r="G41" s="399"/>
      <c r="H41" s="399"/>
      <c r="I41" s="399"/>
      <c r="J41" s="399"/>
    </row>
    <row r="42" spans="1:10">
      <c r="A42" s="399"/>
      <c r="B42" s="400"/>
      <c r="C42" s="400"/>
      <c r="D42" s="399"/>
      <c r="E42" s="399"/>
      <c r="F42" s="399"/>
      <c r="G42" s="399"/>
      <c r="H42" s="399"/>
      <c r="I42" s="399"/>
      <c r="J42" s="399"/>
    </row>
    <row r="43" spans="1:10">
      <c r="A43" s="399"/>
      <c r="B43" s="400"/>
      <c r="C43" s="400"/>
      <c r="D43" s="399"/>
      <c r="E43" s="399"/>
      <c r="F43" s="399"/>
      <c r="G43" s="399"/>
      <c r="H43" s="399"/>
      <c r="I43" s="399"/>
      <c r="J43" s="399"/>
    </row>
    <row r="44" spans="1:10">
      <c r="A44" s="399"/>
      <c r="B44" s="400"/>
      <c r="C44" s="400"/>
      <c r="D44" s="399"/>
      <c r="E44" s="399"/>
      <c r="F44" s="399"/>
      <c r="G44" s="399"/>
      <c r="H44" s="399"/>
      <c r="I44" s="399"/>
      <c r="J44" s="399"/>
    </row>
    <row r="45" spans="1:10">
      <c r="A45" s="399"/>
      <c r="B45" s="400"/>
      <c r="C45" s="400"/>
      <c r="D45" s="399"/>
      <c r="E45" s="399"/>
      <c r="F45" s="399"/>
      <c r="G45" s="399"/>
      <c r="H45" s="399"/>
      <c r="I45" s="399"/>
      <c r="J45" s="399"/>
    </row>
    <row r="46" spans="1:10">
      <c r="A46" s="399"/>
      <c r="B46" s="400"/>
      <c r="C46" s="400"/>
      <c r="D46" s="399"/>
      <c r="E46" s="399"/>
      <c r="F46" s="399"/>
      <c r="G46" s="399"/>
      <c r="H46" s="399"/>
      <c r="I46" s="399"/>
      <c r="J46" s="399"/>
    </row>
    <row r="47" spans="1:10">
      <c r="A47" s="399"/>
      <c r="B47" s="400"/>
      <c r="C47" s="400"/>
      <c r="D47" s="399"/>
      <c r="E47" s="399"/>
      <c r="F47" s="399"/>
      <c r="G47" s="399"/>
      <c r="H47" s="399"/>
      <c r="I47" s="399"/>
      <c r="J47" s="399"/>
    </row>
    <row r="48" spans="1:10">
      <c r="A48" s="399"/>
      <c r="B48" s="400"/>
      <c r="C48" s="400"/>
      <c r="D48" s="399"/>
      <c r="E48" s="399"/>
      <c r="F48" s="399"/>
      <c r="G48" s="399"/>
      <c r="H48" s="399"/>
      <c r="I48" s="399"/>
      <c r="J48" s="399"/>
    </row>
    <row r="49" spans="1:10">
      <c r="A49" s="401"/>
      <c r="B49" s="402"/>
      <c r="C49" s="402"/>
      <c r="D49" s="399"/>
      <c r="E49" s="399"/>
      <c r="F49" s="399"/>
      <c r="G49" s="399"/>
      <c r="H49" s="399"/>
      <c r="I49" s="399"/>
      <c r="J49" s="399"/>
    </row>
  </sheetData>
  <mergeCells count="14">
    <mergeCell ref="D7:E7"/>
    <mergeCell ref="F7:G7"/>
    <mergeCell ref="H7:H8"/>
    <mergeCell ref="A23:J23"/>
    <mergeCell ref="A1:J1"/>
    <mergeCell ref="A2:J2"/>
    <mergeCell ref="A3:J3"/>
    <mergeCell ref="A4:J4"/>
    <mergeCell ref="A6:A8"/>
    <mergeCell ref="B6:B8"/>
    <mergeCell ref="C6:C8"/>
    <mergeCell ref="D6:H6"/>
    <mergeCell ref="I6:I8"/>
    <mergeCell ref="J6:J8"/>
  </mergeCells>
  <phoneticPr fontId="4" type="noConversion"/>
  <printOptions horizontalCentered="1"/>
  <pageMargins left="0.47244094488188981" right="0.47244094488188981" top="0.39370078740157483" bottom="0.59055118110236227" header="0.39370078740157483" footer="0.39370078740157483"/>
  <pageSetup paperSize="9" scale="86" firstPageNumber="19" fitToHeight="0"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工作表5">
    <pageSetUpPr fitToPage="1"/>
  </sheetPr>
  <dimension ref="A1:G61"/>
  <sheetViews>
    <sheetView showZeros="0" view="pageBreakPreview" topLeftCell="A10" zoomScaleNormal="100" zoomScaleSheetLayoutView="100" workbookViewId="0">
      <selection sqref="A1:XFD1048576"/>
    </sheetView>
  </sheetViews>
  <sheetFormatPr defaultRowHeight="15.75"/>
  <cols>
    <col min="1" max="1" width="43.125" style="43" customWidth="1"/>
    <col min="2" max="2" width="20.625" style="43" customWidth="1"/>
    <col min="3" max="3" width="20.625" style="63" customWidth="1"/>
    <col min="4" max="16384" width="9" style="43"/>
  </cols>
  <sheetData>
    <row r="1" spans="1:7" s="2" customFormat="1" ht="26.45" customHeight="1">
      <c r="A1" s="409" t="s">
        <v>44</v>
      </c>
      <c r="B1" s="409"/>
      <c r="C1" s="409"/>
      <c r="D1" s="34"/>
      <c r="E1" s="34"/>
      <c r="F1" s="35"/>
      <c r="G1" s="35"/>
    </row>
    <row r="2" spans="1:7" s="2" customFormat="1" ht="24.95" customHeight="1">
      <c r="A2" s="409" t="s">
        <v>45</v>
      </c>
      <c r="B2" s="409"/>
      <c r="C2" s="409"/>
      <c r="D2" s="34"/>
      <c r="E2" s="34"/>
      <c r="F2" s="35"/>
      <c r="G2" s="35"/>
    </row>
    <row r="3" spans="1:7" s="2" customFormat="1" ht="24.95" customHeight="1">
      <c r="A3" s="410" t="s">
        <v>73</v>
      </c>
      <c r="B3" s="410"/>
      <c r="C3" s="410"/>
      <c r="D3" s="36"/>
      <c r="E3" s="36"/>
      <c r="F3" s="37"/>
      <c r="G3" s="37"/>
    </row>
    <row r="4" spans="1:7" s="2" customFormat="1" ht="20.100000000000001" customHeight="1">
      <c r="A4" s="411" t="s">
        <v>46</v>
      </c>
      <c r="B4" s="411"/>
      <c r="C4" s="411"/>
      <c r="D4" s="38"/>
      <c r="E4" s="38"/>
      <c r="F4" s="38"/>
      <c r="G4" s="38"/>
    </row>
    <row r="5" spans="1:7" s="2" customFormat="1" ht="20.100000000000001" customHeight="1">
      <c r="A5" s="39"/>
      <c r="B5" s="39"/>
      <c r="C5" s="40" t="s">
        <v>47</v>
      </c>
      <c r="D5" s="39"/>
      <c r="E5" s="40"/>
      <c r="G5" s="40"/>
    </row>
    <row r="6" spans="1:7" ht="24" customHeight="1">
      <c r="A6" s="41" t="s">
        <v>48</v>
      </c>
      <c r="B6" s="42" t="s">
        <v>49</v>
      </c>
      <c r="C6" s="42" t="s">
        <v>50</v>
      </c>
    </row>
    <row r="7" spans="1:7" ht="24" customHeight="1">
      <c r="A7" s="44" t="s">
        <v>51</v>
      </c>
      <c r="B7" s="45"/>
      <c r="C7" s="46"/>
    </row>
    <row r="8" spans="1:7" ht="24" customHeight="1">
      <c r="A8" s="47" t="s">
        <v>52</v>
      </c>
      <c r="B8" s="48">
        <v>101186</v>
      </c>
      <c r="C8" s="49"/>
    </row>
    <row r="9" spans="1:7" ht="24" customHeight="1">
      <c r="A9" s="50" t="s">
        <v>53</v>
      </c>
      <c r="B9" s="48">
        <f>SUM(B11:B12)</f>
        <v>-75894</v>
      </c>
      <c r="C9" s="49"/>
    </row>
    <row r="10" spans="1:7" ht="24" customHeight="1">
      <c r="A10" s="47" t="s">
        <v>54</v>
      </c>
      <c r="B10" s="48"/>
      <c r="C10" s="49"/>
    </row>
    <row r="11" spans="1:7" ht="24" customHeight="1">
      <c r="A11" s="47" t="s">
        <v>55</v>
      </c>
      <c r="B11" s="48">
        <v>148</v>
      </c>
      <c r="C11" s="49"/>
    </row>
    <row r="12" spans="1:7" ht="24" customHeight="1">
      <c r="A12" s="47" t="s">
        <v>56</v>
      </c>
      <c r="B12" s="48">
        <v>-76042</v>
      </c>
      <c r="C12" s="49"/>
    </row>
    <row r="13" spans="1:7" ht="24" customHeight="1">
      <c r="A13" s="51" t="s">
        <v>57</v>
      </c>
      <c r="B13" s="48">
        <f>SUM(B8:B9)</f>
        <v>25292</v>
      </c>
      <c r="C13" s="49"/>
    </row>
    <row r="14" spans="1:7" ht="24" customHeight="1">
      <c r="A14" s="52" t="s">
        <v>58</v>
      </c>
      <c r="B14" s="48"/>
      <c r="C14" s="49"/>
    </row>
    <row r="15" spans="1:7" ht="24" customHeight="1">
      <c r="A15" s="50" t="s">
        <v>59</v>
      </c>
      <c r="B15" s="48">
        <v>858930</v>
      </c>
      <c r="C15" s="49"/>
    </row>
    <row r="16" spans="1:7" ht="24" customHeight="1">
      <c r="A16" s="53" t="s">
        <v>60</v>
      </c>
      <c r="B16" s="48"/>
      <c r="C16" s="49"/>
    </row>
    <row r="17" spans="1:4" ht="24" customHeight="1">
      <c r="A17" s="53" t="s">
        <v>61</v>
      </c>
      <c r="B17" s="48"/>
      <c r="C17" s="49"/>
    </row>
    <row r="18" spans="1:4" ht="24" customHeight="1">
      <c r="A18" s="53" t="s">
        <v>62</v>
      </c>
      <c r="B18" s="48">
        <v>55</v>
      </c>
      <c r="C18" s="49"/>
    </row>
    <row r="19" spans="1:4" ht="24" customHeight="1">
      <c r="A19" s="53" t="s">
        <v>63</v>
      </c>
      <c r="B19" s="54"/>
      <c r="C19" s="49"/>
      <c r="D19" s="55"/>
    </row>
    <row r="20" spans="1:4" ht="24" customHeight="1">
      <c r="A20" s="50" t="s">
        <v>64</v>
      </c>
      <c r="B20" s="48"/>
      <c r="C20" s="49"/>
    </row>
    <row r="21" spans="1:4" ht="24" customHeight="1">
      <c r="A21" s="53" t="s">
        <v>65</v>
      </c>
      <c r="B21" s="48"/>
      <c r="C21" s="49"/>
    </row>
    <row r="22" spans="1:4" ht="24" customHeight="1">
      <c r="A22" s="50" t="s">
        <v>66</v>
      </c>
      <c r="B22" s="48"/>
      <c r="C22" s="49"/>
    </row>
    <row r="23" spans="1:4" ht="24" customHeight="1">
      <c r="A23" s="50" t="s">
        <v>67</v>
      </c>
      <c r="B23" s="48"/>
      <c r="C23" s="49"/>
    </row>
    <row r="24" spans="1:4" ht="24" customHeight="1">
      <c r="A24" s="50" t="s">
        <v>68</v>
      </c>
      <c r="B24" s="48"/>
      <c r="C24" s="49"/>
    </row>
    <row r="25" spans="1:4" ht="24" customHeight="1">
      <c r="A25" s="51" t="s">
        <v>69</v>
      </c>
      <c r="B25" s="48">
        <f>SUM(B15:B24)</f>
        <v>858985</v>
      </c>
      <c r="C25" s="49"/>
    </row>
    <row r="26" spans="1:4" ht="24" customHeight="1">
      <c r="A26" s="52" t="s">
        <v>70</v>
      </c>
      <c r="B26" s="48">
        <f>SUM(B13,B25)</f>
        <v>884277</v>
      </c>
      <c r="C26" s="49"/>
    </row>
    <row r="27" spans="1:4" ht="24" customHeight="1">
      <c r="A27" s="52" t="s">
        <v>71</v>
      </c>
      <c r="B27" s="48">
        <f>2207307-858930</f>
        <v>1348377</v>
      </c>
      <c r="C27" s="49"/>
    </row>
    <row r="28" spans="1:4" ht="24" customHeight="1">
      <c r="A28" s="56" t="s">
        <v>72</v>
      </c>
      <c r="B28" s="57">
        <f>SUM(B26:B27)</f>
        <v>2232654</v>
      </c>
      <c r="C28" s="58"/>
    </row>
    <row r="29" spans="1:4" ht="24" customHeight="1">
      <c r="B29" s="59"/>
      <c r="C29" s="60"/>
    </row>
    <row r="30" spans="1:4" ht="29.45" customHeight="1">
      <c r="B30" s="59"/>
      <c r="C30" s="60"/>
    </row>
    <row r="31" spans="1:4" ht="29.45" customHeight="1">
      <c r="B31" s="59"/>
      <c r="C31" s="60"/>
    </row>
    <row r="32" spans="1:4" ht="29.45" customHeight="1">
      <c r="B32" s="59"/>
      <c r="C32" s="60"/>
    </row>
    <row r="33" spans="1:3" ht="29.45" customHeight="1">
      <c r="B33" s="59"/>
      <c r="C33" s="60"/>
    </row>
    <row r="34" spans="1:3" ht="29.45" customHeight="1">
      <c r="B34" s="59"/>
      <c r="C34" s="60"/>
    </row>
    <row r="35" spans="1:3" ht="29.45" customHeight="1">
      <c r="B35" s="59"/>
      <c r="C35" s="60"/>
    </row>
    <row r="36" spans="1:3" ht="29.45" customHeight="1">
      <c r="A36" s="61"/>
      <c r="B36" s="59"/>
      <c r="C36" s="60"/>
    </row>
    <row r="37" spans="1:3" ht="17.45" customHeight="1">
      <c r="B37" s="59"/>
      <c r="C37" s="60"/>
    </row>
    <row r="38" spans="1:3" ht="17.45" customHeight="1">
      <c r="B38" s="59"/>
      <c r="C38" s="60"/>
    </row>
    <row r="39" spans="1:3" ht="17.45" customHeight="1">
      <c r="B39" s="59"/>
      <c r="C39" s="60"/>
    </row>
    <row r="40" spans="1:3" ht="17.45" customHeight="1">
      <c r="B40" s="59"/>
      <c r="C40" s="60"/>
    </row>
    <row r="41" spans="1:3" ht="17.45" customHeight="1">
      <c r="B41" s="59"/>
      <c r="C41" s="60"/>
    </row>
    <row r="42" spans="1:3" ht="17.45" customHeight="1">
      <c r="B42" s="59"/>
      <c r="C42" s="60"/>
    </row>
    <row r="43" spans="1:3" ht="17.45" customHeight="1">
      <c r="B43" s="59"/>
      <c r="C43" s="60"/>
    </row>
    <row r="44" spans="1:3" ht="17.45" customHeight="1">
      <c r="B44" s="59"/>
      <c r="C44" s="60"/>
    </row>
    <row r="45" spans="1:3" ht="17.45" customHeight="1">
      <c r="B45" s="59"/>
      <c r="C45" s="60"/>
    </row>
    <row r="46" spans="1:3" ht="17.45" customHeight="1">
      <c r="B46" s="59"/>
      <c r="C46" s="60"/>
    </row>
    <row r="47" spans="1:3" ht="17.45" customHeight="1">
      <c r="B47" s="59"/>
      <c r="C47" s="60"/>
    </row>
    <row r="48" spans="1:3" ht="17.45" customHeight="1">
      <c r="B48" s="59"/>
      <c r="C48" s="60"/>
    </row>
    <row r="49" spans="1:3" ht="17.45" customHeight="1">
      <c r="B49" s="59"/>
      <c r="C49" s="60"/>
    </row>
    <row r="50" spans="1:3" ht="17.45" customHeight="1">
      <c r="B50" s="59"/>
      <c r="C50" s="60"/>
    </row>
    <row r="51" spans="1:3" ht="17.45" customHeight="1">
      <c r="B51" s="59"/>
      <c r="C51" s="60"/>
    </row>
    <row r="52" spans="1:3" ht="17.45" customHeight="1">
      <c r="B52" s="59"/>
      <c r="C52" s="60"/>
    </row>
    <row r="53" spans="1:3" ht="17.45" customHeight="1">
      <c r="B53" s="59"/>
      <c r="C53" s="60"/>
    </row>
    <row r="54" spans="1:3" ht="17.45" customHeight="1">
      <c r="B54" s="59"/>
      <c r="C54" s="60"/>
    </row>
    <row r="55" spans="1:3" ht="17.45" customHeight="1">
      <c r="B55" s="59"/>
      <c r="C55" s="60"/>
    </row>
    <row r="56" spans="1:3" ht="17.45" customHeight="1">
      <c r="B56" s="59"/>
      <c r="C56" s="60"/>
    </row>
    <row r="57" spans="1:3" ht="17.45" customHeight="1">
      <c r="A57" s="61"/>
      <c r="B57" s="62"/>
      <c r="C57" s="60"/>
    </row>
    <row r="58" spans="1:3" ht="17.45" customHeight="1">
      <c r="A58" s="61"/>
      <c r="B58" s="62"/>
      <c r="C58" s="60"/>
    </row>
    <row r="59" spans="1:3" ht="17.45" customHeight="1">
      <c r="A59" s="61"/>
      <c r="B59" s="62"/>
      <c r="C59" s="60"/>
    </row>
    <row r="60" spans="1:3">
      <c r="A60" s="61"/>
      <c r="B60" s="62"/>
      <c r="C60" s="60"/>
    </row>
    <row r="61" spans="1:3">
      <c r="B61" s="59"/>
      <c r="C61" s="60"/>
    </row>
  </sheetData>
  <mergeCells count="4">
    <mergeCell ref="A1:C1"/>
    <mergeCell ref="A2:C2"/>
    <mergeCell ref="A3:C3"/>
    <mergeCell ref="A4:C4"/>
  </mergeCells>
  <phoneticPr fontId="4" type="noConversion"/>
  <printOptions horizontalCentered="1"/>
  <pageMargins left="0.47244094488188981" right="0.47244094488188981" top="0.39370078740157483" bottom="0.59055118110236227" header="0.39370078740157483" footer="0.39370078740157483"/>
  <pageSetup paperSize="9" firstPageNumber="7" fitToHeight="0" orientation="portrait" blackAndWhite="1"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工作表3">
    <pageSetUpPr fitToPage="1"/>
  </sheetPr>
  <dimension ref="A1:F35"/>
  <sheetViews>
    <sheetView view="pageBreakPreview" zoomScaleNormal="100" zoomScaleSheetLayoutView="100" workbookViewId="0">
      <selection sqref="A1:XFD1048576"/>
    </sheetView>
  </sheetViews>
  <sheetFormatPr defaultRowHeight="15.75"/>
  <cols>
    <col min="1" max="1" width="20.375" style="64" customWidth="1"/>
    <col min="2" max="2" width="5.375" style="64" customWidth="1"/>
    <col min="3" max="4" width="8.75" style="64" customWidth="1"/>
    <col min="5" max="5" width="9.875" style="64" customWidth="1"/>
    <col min="6" max="6" width="33.625" style="64" customWidth="1"/>
    <col min="7" max="7" width="1.25" style="64" customWidth="1"/>
    <col min="8" max="8" width="3.875" style="64" customWidth="1"/>
    <col min="9" max="9" width="2.125" style="64" customWidth="1"/>
    <col min="10" max="16384" width="9" style="64"/>
  </cols>
  <sheetData>
    <row r="1" spans="1:6" ht="25.5">
      <c r="A1" s="412" t="s">
        <v>74</v>
      </c>
      <c r="B1" s="413"/>
      <c r="C1" s="413"/>
      <c r="D1" s="413"/>
      <c r="E1" s="413"/>
      <c r="F1" s="413"/>
    </row>
    <row r="2" spans="1:6" ht="25.5">
      <c r="A2" s="413" t="s">
        <v>75</v>
      </c>
      <c r="B2" s="413"/>
      <c r="C2" s="413"/>
      <c r="D2" s="413"/>
      <c r="E2" s="413"/>
      <c r="F2" s="413"/>
    </row>
    <row r="3" spans="1:6" ht="25.5">
      <c r="A3" s="414" t="s">
        <v>100</v>
      </c>
      <c r="B3" s="415"/>
      <c r="C3" s="415"/>
      <c r="D3" s="415"/>
      <c r="E3" s="415"/>
      <c r="F3" s="415"/>
    </row>
    <row r="4" spans="1:6" ht="18" customHeight="1">
      <c r="A4" s="416" t="s">
        <v>76</v>
      </c>
      <c r="B4" s="416"/>
      <c r="C4" s="416"/>
      <c r="D4" s="416"/>
      <c r="E4" s="416"/>
      <c r="F4" s="416"/>
    </row>
    <row r="5" spans="1:6" ht="18" customHeight="1">
      <c r="A5" s="65"/>
      <c r="B5" s="65"/>
      <c r="C5" s="66"/>
      <c r="D5" s="66"/>
      <c r="E5" s="66"/>
      <c r="F5" s="67" t="s">
        <v>77</v>
      </c>
    </row>
    <row r="6" spans="1:6" ht="24" customHeight="1">
      <c r="A6" s="417" t="s">
        <v>78</v>
      </c>
      <c r="B6" s="420" t="s">
        <v>79</v>
      </c>
      <c r="C6" s="423" t="s">
        <v>80</v>
      </c>
      <c r="D6" s="423"/>
      <c r="E6" s="423"/>
      <c r="F6" s="420" t="s">
        <v>81</v>
      </c>
    </row>
    <row r="7" spans="1:6" ht="24" customHeight="1">
      <c r="A7" s="418"/>
      <c r="B7" s="421"/>
      <c r="C7" s="68" t="s">
        <v>82</v>
      </c>
      <c r="D7" s="424" t="s">
        <v>83</v>
      </c>
      <c r="E7" s="426" t="s">
        <v>84</v>
      </c>
      <c r="F7" s="421"/>
    </row>
    <row r="8" spans="1:6" ht="24" customHeight="1">
      <c r="A8" s="419"/>
      <c r="B8" s="422"/>
      <c r="C8" s="69" t="s">
        <v>85</v>
      </c>
      <c r="D8" s="425"/>
      <c r="E8" s="422"/>
      <c r="F8" s="422"/>
    </row>
    <row r="9" spans="1:6" ht="30" customHeight="1">
      <c r="A9" s="70" t="s">
        <v>86</v>
      </c>
      <c r="B9" s="71" t="s">
        <v>87</v>
      </c>
      <c r="C9" s="72"/>
      <c r="D9" s="72"/>
      <c r="E9" s="73">
        <f>E10</f>
        <v>3287142</v>
      </c>
      <c r="F9" s="74"/>
    </row>
    <row r="10" spans="1:6" ht="60" customHeight="1">
      <c r="A10" s="75" t="s">
        <v>13</v>
      </c>
      <c r="B10" s="71" t="s">
        <v>88</v>
      </c>
      <c r="C10" s="72"/>
      <c r="D10" s="72"/>
      <c r="E10" s="76">
        <v>3287142</v>
      </c>
      <c r="F10" s="77" t="s">
        <v>89</v>
      </c>
    </row>
    <row r="11" spans="1:6" ht="30" customHeight="1">
      <c r="A11" s="78" t="s">
        <v>19</v>
      </c>
      <c r="B11" s="71" t="s">
        <v>90</v>
      </c>
      <c r="C11" s="72"/>
      <c r="D11" s="72"/>
      <c r="E11" s="73">
        <f>SUM(E12:E14)</f>
        <v>34756</v>
      </c>
      <c r="F11" s="74"/>
    </row>
    <row r="12" spans="1:6" ht="30" customHeight="1">
      <c r="A12" s="75" t="s">
        <v>91</v>
      </c>
      <c r="B12" s="79"/>
      <c r="C12" s="80"/>
      <c r="D12" s="80"/>
      <c r="E12" s="76">
        <v>4990</v>
      </c>
      <c r="F12" s="81" t="s">
        <v>92</v>
      </c>
    </row>
    <row r="13" spans="1:6" ht="39.950000000000003" customHeight="1">
      <c r="A13" s="75" t="s">
        <v>93</v>
      </c>
      <c r="B13" s="82" t="s">
        <v>88</v>
      </c>
      <c r="C13" s="83"/>
      <c r="D13" s="83"/>
      <c r="E13" s="76">
        <v>21507</v>
      </c>
      <c r="F13" s="84" t="s">
        <v>94</v>
      </c>
    </row>
    <row r="14" spans="1:6" ht="30" customHeight="1">
      <c r="A14" s="75" t="s">
        <v>95</v>
      </c>
      <c r="B14" s="79" t="s">
        <v>88</v>
      </c>
      <c r="C14" s="80"/>
      <c r="D14" s="80"/>
      <c r="E14" s="76">
        <v>8259</v>
      </c>
      <c r="F14" s="84" t="s">
        <v>96</v>
      </c>
    </row>
    <row r="15" spans="1:6" ht="30" customHeight="1">
      <c r="A15" s="78" t="s">
        <v>97</v>
      </c>
      <c r="B15" s="71" t="s">
        <v>90</v>
      </c>
      <c r="C15" s="72"/>
      <c r="D15" s="72"/>
      <c r="E15" s="73">
        <f>E16</f>
        <v>18739</v>
      </c>
      <c r="F15" s="74"/>
    </row>
    <row r="16" spans="1:6" ht="39.950000000000003" customHeight="1">
      <c r="A16" s="75" t="s">
        <v>29</v>
      </c>
      <c r="B16" s="85" t="s">
        <v>88</v>
      </c>
      <c r="C16" s="86"/>
      <c r="D16" s="86"/>
      <c r="E16" s="76">
        <v>18739</v>
      </c>
      <c r="F16" s="84" t="s">
        <v>98</v>
      </c>
    </row>
    <row r="17" spans="1:6" ht="30" customHeight="1">
      <c r="A17" s="87" t="s">
        <v>99</v>
      </c>
      <c r="B17" s="88"/>
      <c r="C17" s="89"/>
      <c r="D17" s="89"/>
      <c r="E17" s="90">
        <f>SUM(E9,E11,E15)</f>
        <v>3340637</v>
      </c>
      <c r="F17" s="91"/>
    </row>
    <row r="18" spans="1:6" ht="24" customHeight="1"/>
    <row r="19" spans="1:6" ht="24" customHeight="1"/>
    <row r="20" spans="1:6" ht="24" customHeight="1"/>
    <row r="21" spans="1:6" ht="24" customHeight="1"/>
    <row r="22" spans="1:6" ht="24" customHeight="1"/>
    <row r="23" spans="1:6" ht="24" customHeight="1"/>
    <row r="24" spans="1:6" ht="24" customHeight="1"/>
    <row r="25" spans="1:6" ht="24" customHeight="1"/>
    <row r="26" spans="1:6" ht="24" customHeight="1"/>
    <row r="27" spans="1:6" ht="24" customHeight="1"/>
    <row r="28" spans="1:6" ht="24" customHeight="1"/>
    <row r="29" spans="1:6" ht="24" customHeight="1"/>
    <row r="30" spans="1:6" ht="24" customHeight="1"/>
    <row r="31" spans="1:6" ht="24" customHeight="1"/>
    <row r="32" spans="1:6" ht="24" customHeight="1"/>
    <row r="33" ht="24" customHeight="1"/>
    <row r="34" ht="24" customHeight="1"/>
    <row r="35" ht="24" customHeight="1"/>
  </sheetData>
  <mergeCells count="10">
    <mergeCell ref="A1:F1"/>
    <mergeCell ref="A2:F2"/>
    <mergeCell ref="A3:F3"/>
    <mergeCell ref="A4:F4"/>
    <mergeCell ref="A6:A8"/>
    <mergeCell ref="B6:B8"/>
    <mergeCell ref="C6:E6"/>
    <mergeCell ref="F6:F8"/>
    <mergeCell ref="D7:D8"/>
    <mergeCell ref="E7:E8"/>
  </mergeCells>
  <phoneticPr fontId="4" type="noConversion"/>
  <printOptions horizontalCentered="1"/>
  <pageMargins left="0.47244094488188981" right="0.47244094488188981" top="0.39370078740157483" bottom="0.59055118110236227" header="0.39370078740157483" footer="0.39370078740157483"/>
  <pageSetup paperSize="9" firstPageNumber="8" fitToHeight="0" orientation="portrait" blackAndWhite="1" r:id="rId1"/>
  <headerFooter alignWithMargins="0">
    <oddHeader xml:space="preserve">&amp;R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4"/>
  <sheetViews>
    <sheetView showZeros="0" view="pageBreakPreview" zoomScaleNormal="100" zoomScaleSheetLayoutView="100" workbookViewId="0">
      <pane ySplit="6" topLeftCell="A144" activePane="bottomLeft" state="frozen"/>
      <selection activeCell="L11" sqref="L11"/>
      <selection pane="bottomLeft" activeCell="F21" sqref="F21"/>
    </sheetView>
  </sheetViews>
  <sheetFormatPr defaultRowHeight="15.75"/>
  <cols>
    <col min="1" max="1" width="11.375" style="2" customWidth="1"/>
    <col min="2" max="2" width="18.25" style="2" customWidth="1"/>
    <col min="3" max="3" width="11.375" style="2" customWidth="1"/>
    <col min="4" max="4" width="11.625" style="2" customWidth="1"/>
    <col min="5" max="5" width="7.25" style="179" bestFit="1" customWidth="1"/>
    <col min="6" max="6" width="36" style="180" customWidth="1"/>
    <col min="7" max="16384" width="9" style="2"/>
  </cols>
  <sheetData>
    <row r="1" spans="1:6" ht="26.45" customHeight="1">
      <c r="A1" s="403" t="s">
        <v>101</v>
      </c>
      <c r="B1" s="438"/>
      <c r="C1" s="438"/>
      <c r="D1" s="438"/>
      <c r="E1" s="438"/>
      <c r="F1" s="438"/>
    </row>
    <row r="2" spans="1:6" ht="24.2" customHeight="1">
      <c r="A2" s="403" t="s">
        <v>102</v>
      </c>
      <c r="B2" s="438"/>
      <c r="C2" s="438"/>
      <c r="D2" s="438"/>
      <c r="E2" s="438"/>
      <c r="F2" s="438"/>
    </row>
    <row r="3" spans="1:6" ht="24.2" customHeight="1">
      <c r="A3" s="439" t="s">
        <v>103</v>
      </c>
      <c r="B3" s="439"/>
      <c r="C3" s="439"/>
      <c r="D3" s="439"/>
      <c r="E3" s="439"/>
      <c r="F3" s="439"/>
    </row>
    <row r="4" spans="1:6" ht="20.85" customHeight="1">
      <c r="A4" s="440" t="s">
        <v>104</v>
      </c>
      <c r="B4" s="440"/>
      <c r="C4" s="440"/>
      <c r="D4" s="440"/>
      <c r="E4" s="440"/>
      <c r="F4" s="440"/>
    </row>
    <row r="5" spans="1:6" ht="20.85" customHeight="1">
      <c r="A5" s="92" t="s">
        <v>105</v>
      </c>
      <c r="B5" s="92"/>
      <c r="C5" s="441"/>
      <c r="D5" s="441"/>
      <c r="E5" s="93"/>
      <c r="F5" s="94" t="s">
        <v>106</v>
      </c>
    </row>
    <row r="6" spans="1:6" ht="44.45" customHeight="1">
      <c r="A6" s="95" t="s">
        <v>107</v>
      </c>
      <c r="B6" s="96" t="s">
        <v>108</v>
      </c>
      <c r="C6" s="95" t="s">
        <v>109</v>
      </c>
      <c r="D6" s="95" t="s">
        <v>110</v>
      </c>
      <c r="E6" s="442" t="s">
        <v>111</v>
      </c>
      <c r="F6" s="443"/>
    </row>
    <row r="7" spans="1:6" s="99" customFormat="1" ht="51.95" customHeight="1">
      <c r="A7" s="97">
        <f>SUM(A8,A86,A89,A91,A93,A127)-1</f>
        <v>3152157</v>
      </c>
      <c r="B7" s="98" t="s">
        <v>112</v>
      </c>
      <c r="C7" s="97">
        <f>SUM(C8,C86,C89,C91,C93,C127)</f>
        <v>3239451</v>
      </c>
      <c r="D7" s="97">
        <f>SUM(D8,D86,D89,D91,D93,D127)</f>
        <v>3185052</v>
      </c>
      <c r="E7" s="434" t="s">
        <v>113</v>
      </c>
      <c r="F7" s="435"/>
    </row>
    <row r="8" spans="1:6" s="99" customFormat="1" ht="22.5" customHeight="1">
      <c r="A8" s="100">
        <f>SUM(A9:A85)+1</f>
        <v>1361695</v>
      </c>
      <c r="B8" s="101" t="s">
        <v>114</v>
      </c>
      <c r="C8" s="100">
        <f>SUM(C9:C85)</f>
        <v>1260784</v>
      </c>
      <c r="D8" s="100">
        <f>SUM(D9:D85)</f>
        <v>1225779</v>
      </c>
      <c r="E8" s="102"/>
      <c r="F8" s="103" t="s">
        <v>115</v>
      </c>
    </row>
    <row r="9" spans="1:6" s="99" customFormat="1" ht="69.95" customHeight="1">
      <c r="A9" s="104">
        <v>2703</v>
      </c>
      <c r="B9" s="105" t="s">
        <v>116</v>
      </c>
      <c r="C9" s="106">
        <v>2750</v>
      </c>
      <c r="D9" s="104">
        <v>2750</v>
      </c>
      <c r="E9" s="427" t="s">
        <v>117</v>
      </c>
      <c r="F9" s="428"/>
    </row>
    <row r="10" spans="1:6" s="99" customFormat="1" ht="33" customHeight="1">
      <c r="A10" s="104">
        <v>3210</v>
      </c>
      <c r="B10" s="107" t="s">
        <v>118</v>
      </c>
      <c r="C10" s="104">
        <v>5482</v>
      </c>
      <c r="D10" s="104">
        <v>3680</v>
      </c>
      <c r="E10" s="108" t="s">
        <v>119</v>
      </c>
      <c r="F10" s="109" t="s">
        <v>120</v>
      </c>
    </row>
    <row r="11" spans="1:6" s="99" customFormat="1" ht="20.100000000000001" customHeight="1">
      <c r="A11" s="110"/>
      <c r="B11" s="107"/>
      <c r="C11" s="111"/>
      <c r="D11" s="111"/>
      <c r="E11" s="108" t="s">
        <v>121</v>
      </c>
      <c r="F11" s="109" t="s">
        <v>122</v>
      </c>
    </row>
    <row r="12" spans="1:6" s="99" customFormat="1" ht="33" customHeight="1">
      <c r="A12" s="110"/>
      <c r="B12" s="107"/>
      <c r="C12" s="111"/>
      <c r="D12" s="111"/>
      <c r="E12" s="108" t="s">
        <v>123</v>
      </c>
      <c r="F12" s="112" t="s">
        <v>124</v>
      </c>
    </row>
    <row r="13" spans="1:6" s="99" customFormat="1" ht="33" customHeight="1">
      <c r="A13" s="110"/>
      <c r="B13" s="107"/>
      <c r="C13" s="111"/>
      <c r="D13" s="111"/>
      <c r="E13" s="113" t="s">
        <v>125</v>
      </c>
      <c r="F13" s="112" t="s">
        <v>126</v>
      </c>
    </row>
    <row r="14" spans="1:6" s="99" customFormat="1" ht="33" customHeight="1">
      <c r="A14" s="114"/>
      <c r="B14" s="114"/>
      <c r="C14" s="115"/>
      <c r="D14" s="115"/>
      <c r="E14" s="113" t="s">
        <v>127</v>
      </c>
      <c r="F14" s="112" t="s">
        <v>128</v>
      </c>
    </row>
    <row r="15" spans="1:6" s="99" customFormat="1" ht="33" customHeight="1">
      <c r="A15" s="116"/>
      <c r="B15" s="117"/>
      <c r="C15" s="115"/>
      <c r="D15" s="115"/>
      <c r="E15" s="113" t="s">
        <v>129</v>
      </c>
      <c r="F15" s="112" t="s">
        <v>130</v>
      </c>
    </row>
    <row r="16" spans="1:6" s="99" customFormat="1" ht="50.1" customHeight="1">
      <c r="A16" s="116"/>
      <c r="B16" s="117"/>
      <c r="C16" s="115"/>
      <c r="D16" s="115"/>
      <c r="E16" s="113" t="s">
        <v>131</v>
      </c>
      <c r="F16" s="112" t="s">
        <v>132</v>
      </c>
    </row>
    <row r="17" spans="1:6" s="99" customFormat="1" ht="50.1" customHeight="1">
      <c r="A17" s="116"/>
      <c r="B17" s="117"/>
      <c r="C17" s="115"/>
      <c r="D17" s="115"/>
      <c r="E17" s="113" t="s">
        <v>133</v>
      </c>
      <c r="F17" s="112" t="s">
        <v>134</v>
      </c>
    </row>
    <row r="18" spans="1:6" s="99" customFormat="1" ht="33" customHeight="1">
      <c r="A18" s="116"/>
      <c r="B18" s="117"/>
      <c r="C18" s="115"/>
      <c r="D18" s="115"/>
      <c r="E18" s="113" t="s">
        <v>135</v>
      </c>
      <c r="F18" s="112" t="s">
        <v>136</v>
      </c>
    </row>
    <row r="19" spans="1:6" s="99" customFormat="1" ht="33" customHeight="1">
      <c r="A19" s="116"/>
      <c r="B19" s="117"/>
      <c r="C19" s="115"/>
      <c r="D19" s="115"/>
      <c r="E19" s="113" t="s">
        <v>137</v>
      </c>
      <c r="F19" s="112" t="s">
        <v>138</v>
      </c>
    </row>
    <row r="20" spans="1:6" s="99" customFormat="1" ht="33" customHeight="1">
      <c r="A20" s="116"/>
      <c r="B20" s="117"/>
      <c r="C20" s="115"/>
      <c r="D20" s="115"/>
      <c r="E20" s="113" t="s">
        <v>139</v>
      </c>
      <c r="F20" s="112" t="s">
        <v>140</v>
      </c>
    </row>
    <row r="21" spans="1:6" s="99" customFormat="1" ht="33" customHeight="1">
      <c r="A21" s="116"/>
      <c r="B21" s="117"/>
      <c r="C21" s="115"/>
      <c r="D21" s="115"/>
      <c r="E21" s="113" t="s">
        <v>141</v>
      </c>
      <c r="F21" s="112" t="s">
        <v>142</v>
      </c>
    </row>
    <row r="22" spans="1:6" s="99" customFormat="1" ht="33" customHeight="1">
      <c r="A22" s="116"/>
      <c r="B22" s="117"/>
      <c r="C22" s="115"/>
      <c r="D22" s="115"/>
      <c r="E22" s="118" t="s">
        <v>143</v>
      </c>
      <c r="F22" s="112" t="s">
        <v>144</v>
      </c>
    </row>
    <row r="23" spans="1:6" s="99" customFormat="1" ht="33" customHeight="1">
      <c r="A23" s="116"/>
      <c r="B23" s="117"/>
      <c r="C23" s="115"/>
      <c r="D23" s="115"/>
      <c r="E23" s="118" t="s">
        <v>145</v>
      </c>
      <c r="F23" s="112" t="s">
        <v>146</v>
      </c>
    </row>
    <row r="24" spans="1:6" s="99" customFormat="1" ht="33.75" customHeight="1">
      <c r="A24" s="119"/>
      <c r="B24" s="120"/>
      <c r="C24" s="121"/>
      <c r="D24" s="121"/>
      <c r="E24" s="122" t="s">
        <v>147</v>
      </c>
      <c r="F24" s="123" t="s">
        <v>148</v>
      </c>
    </row>
    <row r="25" spans="1:6" s="99" customFormat="1" ht="49.5" customHeight="1">
      <c r="A25" s="116"/>
      <c r="B25" s="117"/>
      <c r="C25" s="115"/>
      <c r="D25" s="115"/>
      <c r="E25" s="118" t="s">
        <v>149</v>
      </c>
      <c r="F25" s="112" t="s">
        <v>150</v>
      </c>
    </row>
    <row r="26" spans="1:6" s="99" customFormat="1" ht="49.5" customHeight="1">
      <c r="A26" s="116"/>
      <c r="B26" s="117"/>
      <c r="C26" s="115"/>
      <c r="D26" s="115"/>
      <c r="E26" s="118" t="s">
        <v>151</v>
      </c>
      <c r="F26" s="112" t="s">
        <v>152</v>
      </c>
    </row>
    <row r="27" spans="1:6" s="99" customFormat="1" ht="49.5" customHeight="1">
      <c r="A27" s="116"/>
      <c r="B27" s="117"/>
      <c r="C27" s="115"/>
      <c r="D27" s="115"/>
      <c r="E27" s="118" t="s">
        <v>153</v>
      </c>
      <c r="F27" s="112" t="s">
        <v>154</v>
      </c>
    </row>
    <row r="28" spans="1:6" s="99" customFormat="1" ht="33" customHeight="1">
      <c r="A28" s="104">
        <v>59</v>
      </c>
      <c r="B28" s="105" t="s">
        <v>155</v>
      </c>
      <c r="C28" s="104">
        <v>100</v>
      </c>
      <c r="D28" s="104">
        <v>160</v>
      </c>
      <c r="E28" s="431" t="s">
        <v>156</v>
      </c>
      <c r="F28" s="432"/>
    </row>
    <row r="29" spans="1:6" s="99" customFormat="1" ht="33" customHeight="1">
      <c r="A29" s="104">
        <v>54</v>
      </c>
      <c r="B29" s="105" t="s">
        <v>157</v>
      </c>
      <c r="C29" s="104">
        <v>50</v>
      </c>
      <c r="D29" s="124">
        <v>50</v>
      </c>
      <c r="E29" s="431" t="s">
        <v>158</v>
      </c>
      <c r="F29" s="432"/>
    </row>
    <row r="30" spans="1:6" s="125" customFormat="1" ht="49.5" customHeight="1">
      <c r="A30" s="104">
        <v>432</v>
      </c>
      <c r="B30" s="105" t="s">
        <v>159</v>
      </c>
      <c r="C30" s="104">
        <v>600</v>
      </c>
      <c r="D30" s="104">
        <v>696</v>
      </c>
      <c r="E30" s="436" t="s">
        <v>160</v>
      </c>
      <c r="F30" s="437"/>
    </row>
    <row r="31" spans="1:6" s="99" customFormat="1" ht="32.25" customHeight="1">
      <c r="A31" s="104">
        <v>1321969</v>
      </c>
      <c r="B31" s="105" t="s">
        <v>161</v>
      </c>
      <c r="C31" s="104">
        <v>1207308</v>
      </c>
      <c r="D31" s="104">
        <v>1169535</v>
      </c>
      <c r="E31" s="126" t="s">
        <v>162</v>
      </c>
      <c r="F31" s="112" t="s">
        <v>163</v>
      </c>
    </row>
    <row r="32" spans="1:6" s="99" customFormat="1" ht="18" customHeight="1">
      <c r="A32" s="127"/>
      <c r="B32" s="127"/>
      <c r="C32" s="127"/>
      <c r="D32" s="127"/>
      <c r="E32" s="128" t="s">
        <v>164</v>
      </c>
      <c r="F32" s="129" t="s">
        <v>165</v>
      </c>
    </row>
    <row r="33" spans="1:6" s="99" customFormat="1" ht="16.5" customHeight="1">
      <c r="A33" s="127"/>
      <c r="B33" s="127"/>
      <c r="C33" s="127"/>
      <c r="D33" s="127"/>
      <c r="E33" s="130" t="s">
        <v>166</v>
      </c>
      <c r="F33" s="129" t="s">
        <v>167</v>
      </c>
    </row>
    <row r="34" spans="1:6" s="99" customFormat="1" ht="33" customHeight="1">
      <c r="A34" s="131"/>
      <c r="B34" s="132"/>
      <c r="C34" s="131"/>
      <c r="D34" s="131"/>
      <c r="E34" s="133" t="s">
        <v>168</v>
      </c>
      <c r="F34" s="112" t="s">
        <v>169</v>
      </c>
    </row>
    <row r="35" spans="1:6" s="99" customFormat="1" ht="33" customHeight="1">
      <c r="A35" s="131"/>
      <c r="B35" s="132"/>
      <c r="C35" s="131"/>
      <c r="D35" s="131"/>
      <c r="E35" s="134" t="s">
        <v>170</v>
      </c>
      <c r="F35" s="112" t="s">
        <v>171</v>
      </c>
    </row>
    <row r="36" spans="1:6" s="99" customFormat="1" ht="33" customHeight="1">
      <c r="A36" s="131"/>
      <c r="B36" s="132"/>
      <c r="C36" s="131"/>
      <c r="D36" s="131"/>
      <c r="E36" s="134" t="s">
        <v>172</v>
      </c>
      <c r="F36" s="112" t="s">
        <v>173</v>
      </c>
    </row>
    <row r="37" spans="1:6" s="99" customFormat="1" ht="15.75" customHeight="1">
      <c r="A37" s="131"/>
      <c r="B37" s="132"/>
      <c r="C37" s="131"/>
      <c r="D37" s="131"/>
      <c r="E37" s="135" t="s">
        <v>174</v>
      </c>
      <c r="F37" s="112" t="s">
        <v>175</v>
      </c>
    </row>
    <row r="38" spans="1:6" s="99" customFormat="1" ht="33" customHeight="1">
      <c r="A38" s="131"/>
      <c r="B38" s="132"/>
      <c r="C38" s="131"/>
      <c r="D38" s="131"/>
      <c r="E38" s="135" t="s">
        <v>176</v>
      </c>
      <c r="F38" s="112" t="s">
        <v>177</v>
      </c>
    </row>
    <row r="39" spans="1:6" s="99" customFormat="1" ht="33" customHeight="1">
      <c r="A39" s="131"/>
      <c r="B39" s="132"/>
      <c r="C39" s="131"/>
      <c r="D39" s="131"/>
      <c r="E39" s="135" t="s">
        <v>178</v>
      </c>
      <c r="F39" s="112" t="s">
        <v>179</v>
      </c>
    </row>
    <row r="40" spans="1:6" s="99" customFormat="1" ht="33" customHeight="1">
      <c r="A40" s="131"/>
      <c r="B40" s="132"/>
      <c r="C40" s="131"/>
      <c r="D40" s="131"/>
      <c r="E40" s="135" t="s">
        <v>180</v>
      </c>
      <c r="F40" s="112" t="s">
        <v>181</v>
      </c>
    </row>
    <row r="41" spans="1:6" s="99" customFormat="1" ht="33" customHeight="1">
      <c r="A41" s="131"/>
      <c r="B41" s="132"/>
      <c r="C41" s="131"/>
      <c r="D41" s="131"/>
      <c r="E41" s="135" t="s">
        <v>182</v>
      </c>
      <c r="F41" s="112" t="s">
        <v>183</v>
      </c>
    </row>
    <row r="42" spans="1:6" s="99" customFormat="1" ht="33" customHeight="1">
      <c r="A42" s="131"/>
      <c r="B42" s="132"/>
      <c r="C42" s="131"/>
      <c r="D42" s="131"/>
      <c r="E42" s="135" t="s">
        <v>184</v>
      </c>
      <c r="F42" s="112" t="s">
        <v>185</v>
      </c>
    </row>
    <row r="43" spans="1:6" s="99" customFormat="1" ht="33" customHeight="1">
      <c r="A43" s="131"/>
      <c r="B43" s="132"/>
      <c r="C43" s="131"/>
      <c r="D43" s="131"/>
      <c r="E43" s="135" t="s">
        <v>186</v>
      </c>
      <c r="F43" s="112" t="s">
        <v>187</v>
      </c>
    </row>
    <row r="44" spans="1:6" s="99" customFormat="1" ht="33.75" customHeight="1">
      <c r="A44" s="136"/>
      <c r="B44" s="137"/>
      <c r="C44" s="136"/>
      <c r="D44" s="136"/>
      <c r="E44" s="138" t="s">
        <v>188</v>
      </c>
      <c r="F44" s="123" t="s">
        <v>189</v>
      </c>
    </row>
    <row r="45" spans="1:6" s="99" customFormat="1" ht="33" customHeight="1">
      <c r="A45" s="131"/>
      <c r="B45" s="132"/>
      <c r="C45" s="131"/>
      <c r="D45" s="131"/>
      <c r="E45" s="113" t="s">
        <v>190</v>
      </c>
      <c r="F45" s="112" t="s">
        <v>191</v>
      </c>
    </row>
    <row r="46" spans="1:6" s="99" customFormat="1" ht="33" customHeight="1">
      <c r="A46" s="131"/>
      <c r="B46" s="132"/>
      <c r="C46" s="131"/>
      <c r="D46" s="131"/>
      <c r="E46" s="113" t="s">
        <v>192</v>
      </c>
      <c r="F46" s="112" t="s">
        <v>193</v>
      </c>
    </row>
    <row r="47" spans="1:6" s="99" customFormat="1" ht="20.100000000000001" customHeight="1">
      <c r="A47" s="131"/>
      <c r="B47" s="132"/>
      <c r="C47" s="131"/>
      <c r="D47" s="131"/>
      <c r="E47" s="113" t="s">
        <v>194</v>
      </c>
      <c r="F47" s="112" t="s">
        <v>195</v>
      </c>
    </row>
    <row r="48" spans="1:6" s="99" customFormat="1" ht="33" customHeight="1">
      <c r="A48" s="131"/>
      <c r="B48" s="132"/>
      <c r="C48" s="131"/>
      <c r="D48" s="131"/>
      <c r="E48" s="113" t="s">
        <v>196</v>
      </c>
      <c r="F48" s="112" t="s">
        <v>197</v>
      </c>
    </row>
    <row r="49" spans="1:6" s="99" customFormat="1" ht="33" customHeight="1">
      <c r="A49" s="131"/>
      <c r="B49" s="132"/>
      <c r="C49" s="131"/>
      <c r="D49" s="131"/>
      <c r="E49" s="113" t="s">
        <v>198</v>
      </c>
      <c r="F49" s="112" t="s">
        <v>199</v>
      </c>
    </row>
    <row r="50" spans="1:6" s="99" customFormat="1" ht="33" customHeight="1">
      <c r="A50" s="131"/>
      <c r="B50" s="132"/>
      <c r="C50" s="131"/>
      <c r="D50" s="131"/>
      <c r="E50" s="113" t="s">
        <v>200</v>
      </c>
      <c r="F50" s="112" t="s">
        <v>201</v>
      </c>
    </row>
    <row r="51" spans="1:6" s="99" customFormat="1" ht="33" customHeight="1">
      <c r="A51" s="131"/>
      <c r="B51" s="132"/>
      <c r="C51" s="131"/>
      <c r="D51" s="131"/>
      <c r="E51" s="113" t="s">
        <v>202</v>
      </c>
      <c r="F51" s="112" t="s">
        <v>203</v>
      </c>
    </row>
    <row r="52" spans="1:6" s="99" customFormat="1" ht="33" customHeight="1">
      <c r="A52" s="131"/>
      <c r="B52" s="132"/>
      <c r="C52" s="131"/>
      <c r="D52" s="131"/>
      <c r="E52" s="113" t="s">
        <v>204</v>
      </c>
      <c r="F52" s="112" t="s">
        <v>205</v>
      </c>
    </row>
    <row r="53" spans="1:6" s="99" customFormat="1" ht="33" customHeight="1">
      <c r="A53" s="131"/>
      <c r="B53" s="132"/>
      <c r="C53" s="131"/>
      <c r="D53" s="131"/>
      <c r="E53" s="113" t="s">
        <v>206</v>
      </c>
      <c r="F53" s="112" t="s">
        <v>207</v>
      </c>
    </row>
    <row r="54" spans="1:6" s="99" customFormat="1" ht="33" customHeight="1">
      <c r="A54" s="131"/>
      <c r="B54" s="132"/>
      <c r="C54" s="131"/>
      <c r="D54" s="131"/>
      <c r="E54" s="113" t="s">
        <v>208</v>
      </c>
      <c r="F54" s="112" t="s">
        <v>209</v>
      </c>
    </row>
    <row r="55" spans="1:6" s="99" customFormat="1" ht="20.100000000000001" customHeight="1">
      <c r="A55" s="131"/>
      <c r="B55" s="132"/>
      <c r="C55" s="131"/>
      <c r="D55" s="131"/>
      <c r="E55" s="130" t="s">
        <v>210</v>
      </c>
      <c r="F55" s="129" t="s">
        <v>211</v>
      </c>
    </row>
    <row r="56" spans="1:6" s="99" customFormat="1" ht="20.100000000000001" customHeight="1">
      <c r="A56" s="131"/>
      <c r="B56" s="132"/>
      <c r="C56" s="131"/>
      <c r="D56" s="131"/>
      <c r="E56" s="133" t="s">
        <v>168</v>
      </c>
      <c r="F56" s="112" t="s">
        <v>212</v>
      </c>
    </row>
    <row r="57" spans="1:6" s="99" customFormat="1" ht="33" customHeight="1">
      <c r="A57" s="131"/>
      <c r="B57" s="132"/>
      <c r="C57" s="131"/>
      <c r="D57" s="131"/>
      <c r="E57" s="135" t="s">
        <v>170</v>
      </c>
      <c r="F57" s="112" t="s">
        <v>213</v>
      </c>
    </row>
    <row r="58" spans="1:6" s="99" customFormat="1" ht="20.100000000000001" customHeight="1">
      <c r="A58" s="131"/>
      <c r="B58" s="132"/>
      <c r="C58" s="131"/>
      <c r="D58" s="131"/>
      <c r="E58" s="133" t="s">
        <v>214</v>
      </c>
      <c r="F58" s="112" t="s">
        <v>215</v>
      </c>
    </row>
    <row r="59" spans="1:6" s="99" customFormat="1" ht="33" customHeight="1">
      <c r="A59" s="131"/>
      <c r="B59" s="132"/>
      <c r="C59" s="131"/>
      <c r="D59" s="131"/>
      <c r="E59" s="135" t="s">
        <v>170</v>
      </c>
      <c r="F59" s="112" t="s">
        <v>216</v>
      </c>
    </row>
    <row r="60" spans="1:6" s="99" customFormat="1" ht="33" customHeight="1">
      <c r="A60" s="131"/>
      <c r="B60" s="132"/>
      <c r="C60" s="131"/>
      <c r="D60" s="131"/>
      <c r="E60" s="135" t="s">
        <v>172</v>
      </c>
      <c r="F60" s="112" t="s">
        <v>217</v>
      </c>
    </row>
    <row r="61" spans="1:6" s="99" customFormat="1" ht="33" customHeight="1">
      <c r="A61" s="131"/>
      <c r="B61" s="132"/>
      <c r="C61" s="131"/>
      <c r="D61" s="131"/>
      <c r="E61" s="135" t="s">
        <v>174</v>
      </c>
      <c r="F61" s="112" t="s">
        <v>218</v>
      </c>
    </row>
    <row r="62" spans="1:6" s="99" customFormat="1" ht="33" customHeight="1">
      <c r="A62" s="131"/>
      <c r="B62" s="132"/>
      <c r="C62" s="131"/>
      <c r="D62" s="131"/>
      <c r="E62" s="135" t="s">
        <v>176</v>
      </c>
      <c r="F62" s="112" t="s">
        <v>219</v>
      </c>
    </row>
    <row r="63" spans="1:6" s="99" customFormat="1" ht="33" customHeight="1">
      <c r="A63" s="131"/>
      <c r="B63" s="132"/>
      <c r="C63" s="131"/>
      <c r="D63" s="131"/>
      <c r="E63" s="139" t="s">
        <v>220</v>
      </c>
      <c r="F63" s="112" t="s">
        <v>221</v>
      </c>
    </row>
    <row r="64" spans="1:6" s="99" customFormat="1" ht="20.100000000000001" customHeight="1">
      <c r="A64" s="131"/>
      <c r="B64" s="132"/>
      <c r="C64" s="131"/>
      <c r="D64" s="131"/>
      <c r="E64" s="140" t="s">
        <v>123</v>
      </c>
      <c r="F64" s="112" t="s">
        <v>222</v>
      </c>
    </row>
    <row r="65" spans="1:6" s="99" customFormat="1" ht="20.100000000000001" customHeight="1">
      <c r="A65" s="131"/>
      <c r="B65" s="132"/>
      <c r="C65" s="131"/>
      <c r="D65" s="131"/>
      <c r="E65" s="134" t="s">
        <v>168</v>
      </c>
      <c r="F65" s="112" t="s">
        <v>223</v>
      </c>
    </row>
    <row r="66" spans="1:6" s="99" customFormat="1" ht="20.100000000000001" customHeight="1">
      <c r="A66" s="131"/>
      <c r="B66" s="132"/>
      <c r="C66" s="131"/>
      <c r="D66" s="131"/>
      <c r="E66" s="140" t="s">
        <v>125</v>
      </c>
      <c r="F66" s="112" t="s">
        <v>224</v>
      </c>
    </row>
    <row r="67" spans="1:6" s="99" customFormat="1" ht="39.950000000000003" customHeight="1">
      <c r="A67" s="136"/>
      <c r="B67" s="137"/>
      <c r="C67" s="136"/>
      <c r="D67" s="136"/>
      <c r="E67" s="141" t="s">
        <v>168</v>
      </c>
      <c r="F67" s="123" t="s">
        <v>225</v>
      </c>
    </row>
    <row r="68" spans="1:6" s="99" customFormat="1" ht="33" customHeight="1">
      <c r="A68" s="131"/>
      <c r="B68" s="132"/>
      <c r="C68" s="131"/>
      <c r="D68" s="131"/>
      <c r="E68" s="139" t="s">
        <v>226</v>
      </c>
      <c r="F68" s="112" t="s">
        <v>227</v>
      </c>
    </row>
    <row r="69" spans="1:6" s="99" customFormat="1" ht="20.100000000000001" customHeight="1">
      <c r="A69" s="131"/>
      <c r="B69" s="132"/>
      <c r="C69" s="131"/>
      <c r="D69" s="131"/>
      <c r="E69" s="140" t="s">
        <v>123</v>
      </c>
      <c r="F69" s="112" t="s">
        <v>228</v>
      </c>
    </row>
    <row r="70" spans="1:6" s="99" customFormat="1" ht="20.100000000000001" customHeight="1">
      <c r="A70" s="131"/>
      <c r="B70" s="132"/>
      <c r="C70" s="131"/>
      <c r="D70" s="131"/>
      <c r="E70" s="134" t="s">
        <v>168</v>
      </c>
      <c r="F70" s="112" t="s">
        <v>229</v>
      </c>
    </row>
    <row r="71" spans="1:6" s="99" customFormat="1" ht="20.100000000000001" customHeight="1">
      <c r="A71" s="131"/>
      <c r="B71" s="132"/>
      <c r="C71" s="131"/>
      <c r="D71" s="131"/>
      <c r="E71" s="134" t="s">
        <v>214</v>
      </c>
      <c r="F71" s="112" t="s">
        <v>230</v>
      </c>
    </row>
    <row r="72" spans="1:6" s="99" customFormat="1" ht="33" customHeight="1">
      <c r="A72" s="131"/>
      <c r="B72" s="132"/>
      <c r="C72" s="131"/>
      <c r="D72" s="131"/>
      <c r="E72" s="134" t="s">
        <v>231</v>
      </c>
      <c r="F72" s="112" t="s">
        <v>232</v>
      </c>
    </row>
    <row r="73" spans="1:6" s="99" customFormat="1" ht="33" customHeight="1">
      <c r="A73" s="131"/>
      <c r="B73" s="132"/>
      <c r="C73" s="131"/>
      <c r="D73" s="131"/>
      <c r="E73" s="134" t="s">
        <v>233</v>
      </c>
      <c r="F73" s="112" t="s">
        <v>234</v>
      </c>
    </row>
    <row r="74" spans="1:6" s="99" customFormat="1" ht="20.100000000000001" customHeight="1">
      <c r="A74" s="131"/>
      <c r="B74" s="132"/>
      <c r="C74" s="131"/>
      <c r="D74" s="131"/>
      <c r="E74" s="140" t="s">
        <v>125</v>
      </c>
      <c r="F74" s="112" t="s">
        <v>235</v>
      </c>
    </row>
    <row r="75" spans="1:6" s="99" customFormat="1" ht="33" customHeight="1">
      <c r="A75" s="131"/>
      <c r="B75" s="132"/>
      <c r="C75" s="131"/>
      <c r="D75" s="131"/>
      <c r="E75" s="134" t="s">
        <v>168</v>
      </c>
      <c r="F75" s="112" t="s">
        <v>236</v>
      </c>
    </row>
    <row r="76" spans="1:6" s="99" customFormat="1" ht="33" customHeight="1">
      <c r="A76" s="131"/>
      <c r="B76" s="132"/>
      <c r="C76" s="131"/>
      <c r="D76" s="131"/>
      <c r="E76" s="134" t="s">
        <v>214</v>
      </c>
      <c r="F76" s="112" t="s">
        <v>237</v>
      </c>
    </row>
    <row r="77" spans="1:6" s="99" customFormat="1" ht="33" customHeight="1">
      <c r="A77" s="131"/>
      <c r="B77" s="132"/>
      <c r="C77" s="131"/>
      <c r="D77" s="131"/>
      <c r="E77" s="134" t="s">
        <v>231</v>
      </c>
      <c r="F77" s="112" t="s">
        <v>238</v>
      </c>
    </row>
    <row r="78" spans="1:6" s="99" customFormat="1" ht="33" customHeight="1">
      <c r="A78" s="131"/>
      <c r="B78" s="132"/>
      <c r="C78" s="131"/>
      <c r="D78" s="131"/>
      <c r="E78" s="134" t="s">
        <v>233</v>
      </c>
      <c r="F78" s="112" t="s">
        <v>239</v>
      </c>
    </row>
    <row r="79" spans="1:6" s="99" customFormat="1" ht="33" customHeight="1">
      <c r="A79" s="131"/>
      <c r="B79" s="132"/>
      <c r="C79" s="131"/>
      <c r="D79" s="131"/>
      <c r="E79" s="134" t="s">
        <v>240</v>
      </c>
      <c r="F79" s="112" t="s">
        <v>241</v>
      </c>
    </row>
    <row r="80" spans="1:6" s="99" customFormat="1" ht="33" customHeight="1">
      <c r="A80" s="131"/>
      <c r="B80" s="132"/>
      <c r="C80" s="131"/>
      <c r="D80" s="131"/>
      <c r="E80" s="134" t="s">
        <v>242</v>
      </c>
      <c r="F80" s="112" t="s">
        <v>243</v>
      </c>
    </row>
    <row r="81" spans="1:6" s="99" customFormat="1" ht="20.100000000000001" customHeight="1">
      <c r="A81" s="131"/>
      <c r="B81" s="132"/>
      <c r="C81" s="131"/>
      <c r="D81" s="131"/>
      <c r="E81" s="140" t="s">
        <v>127</v>
      </c>
      <c r="F81" s="112" t="s">
        <v>244</v>
      </c>
    </row>
    <row r="82" spans="1:6" s="99" customFormat="1" ht="33" customHeight="1">
      <c r="A82" s="131"/>
      <c r="B82" s="132"/>
      <c r="C82" s="131"/>
      <c r="D82" s="131"/>
      <c r="E82" s="134" t="s">
        <v>168</v>
      </c>
      <c r="F82" s="112" t="s">
        <v>245</v>
      </c>
    </row>
    <row r="83" spans="1:6" s="99" customFormat="1" ht="20.100000000000001" customHeight="1">
      <c r="A83" s="131"/>
      <c r="B83" s="132"/>
      <c r="C83" s="131"/>
      <c r="D83" s="131"/>
      <c r="E83" s="134" t="s">
        <v>214</v>
      </c>
      <c r="F83" s="112" t="s">
        <v>246</v>
      </c>
    </row>
    <row r="84" spans="1:6" s="99" customFormat="1" ht="72" customHeight="1">
      <c r="A84" s="104">
        <v>13735</v>
      </c>
      <c r="B84" s="142" t="s">
        <v>247</v>
      </c>
      <c r="C84" s="104">
        <v>18704</v>
      </c>
      <c r="D84" s="104">
        <v>23299</v>
      </c>
      <c r="E84" s="427" t="s">
        <v>248</v>
      </c>
      <c r="F84" s="428"/>
    </row>
    <row r="85" spans="1:6" s="99" customFormat="1" ht="49.5" customHeight="1">
      <c r="A85" s="104">
        <v>19532</v>
      </c>
      <c r="B85" s="105" t="s">
        <v>249</v>
      </c>
      <c r="C85" s="104">
        <v>25790</v>
      </c>
      <c r="D85" s="104">
        <v>25609</v>
      </c>
      <c r="E85" s="427" t="s">
        <v>250</v>
      </c>
      <c r="F85" s="428"/>
    </row>
    <row r="86" spans="1:6" s="99" customFormat="1" ht="33" customHeight="1">
      <c r="A86" s="143">
        <f>A87</f>
        <v>1038</v>
      </c>
      <c r="B86" s="144" t="s">
        <v>251</v>
      </c>
      <c r="C86" s="143">
        <f>C87</f>
        <v>1006</v>
      </c>
      <c r="D86" s="143">
        <f>D87</f>
        <v>1000</v>
      </c>
      <c r="E86" s="145"/>
      <c r="F86" s="146"/>
    </row>
    <row r="87" spans="1:6" s="99" customFormat="1" ht="24.95" customHeight="1">
      <c r="A87" s="147">
        <v>1038</v>
      </c>
      <c r="B87" s="148" t="s">
        <v>252</v>
      </c>
      <c r="C87" s="149">
        <v>1006</v>
      </c>
      <c r="D87" s="149">
        <v>1000</v>
      </c>
      <c r="E87" s="429" t="s">
        <v>253</v>
      </c>
      <c r="F87" s="430"/>
    </row>
    <row r="88" spans="1:6" s="99" customFormat="1" ht="36.4" hidden="1" customHeight="1">
      <c r="A88" s="150"/>
      <c r="B88" s="151"/>
      <c r="C88" s="143"/>
      <c r="D88" s="143"/>
      <c r="E88" s="152"/>
      <c r="F88" s="103"/>
    </row>
    <row r="89" spans="1:6" s="99" customFormat="1" ht="56.1" customHeight="1">
      <c r="A89" s="143">
        <f>A90</f>
        <v>240</v>
      </c>
      <c r="B89" s="153" t="s">
        <v>254</v>
      </c>
      <c r="C89" s="143">
        <f>C90</f>
        <v>240</v>
      </c>
      <c r="D89" s="143">
        <f>D90</f>
        <v>265</v>
      </c>
      <c r="E89" s="145"/>
      <c r="F89" s="154"/>
    </row>
    <row r="90" spans="1:6" s="99" customFormat="1" ht="25.7" customHeight="1">
      <c r="A90" s="143">
        <v>240</v>
      </c>
      <c r="B90" s="155" t="s">
        <v>255</v>
      </c>
      <c r="C90" s="143">
        <v>240</v>
      </c>
      <c r="D90" s="143">
        <v>265</v>
      </c>
      <c r="E90" s="431" t="s">
        <v>256</v>
      </c>
      <c r="F90" s="432"/>
    </row>
    <row r="91" spans="1:6" s="99" customFormat="1" ht="33" customHeight="1">
      <c r="A91" s="143">
        <f>A92</f>
        <v>4</v>
      </c>
      <c r="B91" s="155" t="s">
        <v>257</v>
      </c>
      <c r="C91" s="156">
        <f>C92</f>
        <v>0</v>
      </c>
      <c r="D91" s="156">
        <f>D92</f>
        <v>0</v>
      </c>
      <c r="E91" s="157"/>
      <c r="F91" s="103"/>
    </row>
    <row r="92" spans="1:6" s="99" customFormat="1" ht="35.1" customHeight="1">
      <c r="A92" s="143">
        <v>4</v>
      </c>
      <c r="B92" s="114" t="s">
        <v>258</v>
      </c>
      <c r="C92" s="156">
        <v>0</v>
      </c>
      <c r="D92" s="156">
        <v>0</v>
      </c>
      <c r="E92" s="157"/>
      <c r="F92" s="103"/>
    </row>
    <row r="93" spans="1:6" s="99" customFormat="1" ht="69.75" customHeight="1">
      <c r="A93" s="143">
        <f>A94+A95+A126</f>
        <v>1787818</v>
      </c>
      <c r="B93" s="153" t="s">
        <v>259</v>
      </c>
      <c r="C93" s="143">
        <f>C94+C95+C126</f>
        <v>1977421</v>
      </c>
      <c r="D93" s="143">
        <f>D94+D95+D126</f>
        <v>1958008</v>
      </c>
      <c r="E93" s="158"/>
      <c r="F93" s="159" t="s">
        <v>115</v>
      </c>
    </row>
    <row r="94" spans="1:6" s="99" customFormat="1" ht="33" customHeight="1">
      <c r="A94" s="143"/>
      <c r="B94" s="160" t="s">
        <v>260</v>
      </c>
      <c r="C94" s="143">
        <v>16</v>
      </c>
      <c r="D94" s="143">
        <v>15</v>
      </c>
      <c r="E94" s="431" t="s">
        <v>261</v>
      </c>
      <c r="F94" s="432"/>
    </row>
    <row r="95" spans="1:6" s="99" customFormat="1" ht="33" customHeight="1">
      <c r="A95" s="143">
        <v>1787218</v>
      </c>
      <c r="B95" s="160" t="s">
        <v>262</v>
      </c>
      <c r="C95" s="143">
        <v>1976805</v>
      </c>
      <c r="D95" s="143">
        <v>1957393</v>
      </c>
      <c r="E95" s="161" t="s">
        <v>263</v>
      </c>
      <c r="F95" s="112" t="s">
        <v>264</v>
      </c>
    </row>
    <row r="96" spans="1:6" s="99" customFormat="1" ht="20.100000000000001" customHeight="1">
      <c r="A96" s="162"/>
      <c r="B96" s="151"/>
      <c r="C96" s="162"/>
      <c r="D96" s="162"/>
      <c r="E96" s="163" t="s">
        <v>265</v>
      </c>
      <c r="F96" s="129" t="s">
        <v>266</v>
      </c>
    </row>
    <row r="97" spans="1:6" s="99" customFormat="1" ht="20.100000000000001" customHeight="1">
      <c r="A97" s="162"/>
      <c r="B97" s="151"/>
      <c r="C97" s="162"/>
      <c r="D97" s="162"/>
      <c r="E97" s="133" t="s">
        <v>267</v>
      </c>
      <c r="F97" s="112" t="s">
        <v>268</v>
      </c>
    </row>
    <row r="98" spans="1:6" s="99" customFormat="1" ht="33" customHeight="1">
      <c r="A98" s="162"/>
      <c r="B98" s="151"/>
      <c r="C98" s="162"/>
      <c r="D98" s="162"/>
      <c r="E98" s="134" t="s">
        <v>269</v>
      </c>
      <c r="F98" s="112" t="s">
        <v>270</v>
      </c>
    </row>
    <row r="99" spans="1:6" s="99" customFormat="1" ht="33" customHeight="1">
      <c r="A99" s="162"/>
      <c r="B99" s="151"/>
      <c r="C99" s="162"/>
      <c r="D99" s="162"/>
      <c r="E99" s="134" t="s">
        <v>271</v>
      </c>
      <c r="F99" s="112" t="s">
        <v>272</v>
      </c>
    </row>
    <row r="100" spans="1:6" s="99" customFormat="1" ht="33" customHeight="1">
      <c r="A100" s="162"/>
      <c r="B100" s="151"/>
      <c r="C100" s="162"/>
      <c r="D100" s="162"/>
      <c r="E100" s="135" t="s">
        <v>273</v>
      </c>
      <c r="F100" s="112" t="s">
        <v>274</v>
      </c>
    </row>
    <row r="101" spans="1:6" s="99" customFormat="1" ht="33" customHeight="1">
      <c r="A101" s="162"/>
      <c r="B101" s="151"/>
      <c r="C101" s="162"/>
      <c r="D101" s="162"/>
      <c r="E101" s="135" t="s">
        <v>275</v>
      </c>
      <c r="F101" s="112" t="s">
        <v>276</v>
      </c>
    </row>
    <row r="102" spans="1:6" s="99" customFormat="1" ht="33" customHeight="1">
      <c r="A102" s="162"/>
      <c r="B102" s="151"/>
      <c r="C102" s="162"/>
      <c r="D102" s="162"/>
      <c r="E102" s="135" t="s">
        <v>277</v>
      </c>
      <c r="F102" s="112" t="s">
        <v>278</v>
      </c>
    </row>
    <row r="103" spans="1:6" s="99" customFormat="1" ht="33" customHeight="1">
      <c r="A103" s="162"/>
      <c r="B103" s="151"/>
      <c r="C103" s="162"/>
      <c r="D103" s="162"/>
      <c r="E103" s="135" t="s">
        <v>279</v>
      </c>
      <c r="F103" s="112" t="s">
        <v>280</v>
      </c>
    </row>
    <row r="104" spans="1:6" s="99" customFormat="1" ht="33" customHeight="1">
      <c r="A104" s="162"/>
      <c r="B104" s="151"/>
      <c r="C104" s="162"/>
      <c r="D104" s="162"/>
      <c r="E104" s="135" t="s">
        <v>281</v>
      </c>
      <c r="F104" s="112" t="s">
        <v>282</v>
      </c>
    </row>
    <row r="105" spans="1:6" s="99" customFormat="1" ht="20.100000000000001" customHeight="1">
      <c r="A105" s="162"/>
      <c r="B105" s="151"/>
      <c r="C105" s="162"/>
      <c r="D105" s="162"/>
      <c r="E105" s="135" t="s">
        <v>283</v>
      </c>
      <c r="F105" s="112" t="s">
        <v>284</v>
      </c>
    </row>
    <row r="106" spans="1:6" s="99" customFormat="1" ht="33" customHeight="1">
      <c r="A106" s="162"/>
      <c r="B106" s="151"/>
      <c r="C106" s="162"/>
      <c r="D106" s="162"/>
      <c r="E106" s="135" t="s">
        <v>285</v>
      </c>
      <c r="F106" s="112" t="s">
        <v>286</v>
      </c>
    </row>
    <row r="107" spans="1:6" s="99" customFormat="1" ht="33" customHeight="1">
      <c r="A107" s="162"/>
      <c r="B107" s="151"/>
      <c r="C107" s="162"/>
      <c r="D107" s="162"/>
      <c r="E107" s="113" t="s">
        <v>287</v>
      </c>
      <c r="F107" s="112" t="s">
        <v>288</v>
      </c>
    </row>
    <row r="108" spans="1:6" s="99" customFormat="1" ht="34.5" customHeight="1">
      <c r="A108" s="164"/>
      <c r="B108" s="165"/>
      <c r="C108" s="164"/>
      <c r="D108" s="164"/>
      <c r="E108" s="138" t="s">
        <v>289</v>
      </c>
      <c r="F108" s="123" t="s">
        <v>290</v>
      </c>
    </row>
    <row r="109" spans="1:6" s="99" customFormat="1" ht="33" customHeight="1">
      <c r="A109" s="162"/>
      <c r="B109" s="151"/>
      <c r="C109" s="162"/>
      <c r="D109" s="162"/>
      <c r="E109" s="113" t="s">
        <v>291</v>
      </c>
      <c r="F109" s="112" t="s">
        <v>292</v>
      </c>
    </row>
    <row r="110" spans="1:6" s="99" customFormat="1" ht="33" customHeight="1">
      <c r="A110" s="162"/>
      <c r="B110" s="151"/>
      <c r="C110" s="162"/>
      <c r="D110" s="162"/>
      <c r="E110" s="113" t="s">
        <v>293</v>
      </c>
      <c r="F110" s="112" t="s">
        <v>294</v>
      </c>
    </row>
    <row r="111" spans="1:6" s="99" customFormat="1" ht="33" customHeight="1">
      <c r="A111" s="162"/>
      <c r="B111" s="151"/>
      <c r="C111" s="162"/>
      <c r="D111" s="162"/>
      <c r="E111" s="113" t="s">
        <v>295</v>
      </c>
      <c r="F111" s="112" t="s">
        <v>296</v>
      </c>
    </row>
    <row r="112" spans="1:6" s="99" customFormat="1" ht="33" customHeight="1">
      <c r="A112" s="162"/>
      <c r="B112" s="151"/>
      <c r="C112" s="162"/>
      <c r="D112" s="162"/>
      <c r="E112" s="113" t="s">
        <v>297</v>
      </c>
      <c r="F112" s="112" t="s">
        <v>298</v>
      </c>
    </row>
    <row r="113" spans="1:6" s="99" customFormat="1" ht="33" customHeight="1">
      <c r="A113" s="162"/>
      <c r="B113" s="151"/>
      <c r="C113" s="162"/>
      <c r="D113" s="162"/>
      <c r="E113" s="133" t="s">
        <v>299</v>
      </c>
      <c r="F113" s="112" t="s">
        <v>300</v>
      </c>
    </row>
    <row r="114" spans="1:6" s="99" customFormat="1" ht="33" customHeight="1">
      <c r="A114" s="162"/>
      <c r="B114" s="151"/>
      <c r="C114" s="162"/>
      <c r="D114" s="162"/>
      <c r="E114" s="134" t="s">
        <v>269</v>
      </c>
      <c r="F114" s="112" t="s">
        <v>301</v>
      </c>
    </row>
    <row r="115" spans="1:6" s="99" customFormat="1" ht="33" customHeight="1">
      <c r="A115" s="162"/>
      <c r="B115" s="151"/>
      <c r="C115" s="162"/>
      <c r="D115" s="162"/>
      <c r="E115" s="134" t="s">
        <v>271</v>
      </c>
      <c r="F115" s="112" t="s">
        <v>302</v>
      </c>
    </row>
    <row r="116" spans="1:6" s="99" customFormat="1" ht="33" customHeight="1">
      <c r="A116" s="162"/>
      <c r="B116" s="151"/>
      <c r="C116" s="162"/>
      <c r="D116" s="162"/>
      <c r="E116" s="134" t="s">
        <v>273</v>
      </c>
      <c r="F116" s="112" t="s">
        <v>303</v>
      </c>
    </row>
    <row r="117" spans="1:6" s="99" customFormat="1" ht="33" customHeight="1">
      <c r="A117" s="162"/>
      <c r="B117" s="151"/>
      <c r="C117" s="162"/>
      <c r="D117" s="162"/>
      <c r="E117" s="133" t="s">
        <v>304</v>
      </c>
      <c r="F117" s="112" t="s">
        <v>305</v>
      </c>
    </row>
    <row r="118" spans="1:6" s="99" customFormat="1" ht="20.100000000000001" customHeight="1">
      <c r="A118" s="162"/>
      <c r="B118" s="151"/>
      <c r="C118" s="162"/>
      <c r="D118" s="162"/>
      <c r="E118" s="166" t="s">
        <v>306</v>
      </c>
      <c r="F118" s="129" t="s">
        <v>307</v>
      </c>
    </row>
    <row r="119" spans="1:6" s="99" customFormat="1" ht="33">
      <c r="A119" s="162"/>
      <c r="B119" s="151"/>
      <c r="C119" s="162"/>
      <c r="D119" s="162"/>
      <c r="E119" s="133" t="s">
        <v>267</v>
      </c>
      <c r="F119" s="112" t="s">
        <v>308</v>
      </c>
    </row>
    <row r="120" spans="1:6" s="99" customFormat="1" ht="33" customHeight="1">
      <c r="A120" s="162"/>
      <c r="B120" s="151"/>
      <c r="C120" s="162"/>
      <c r="D120" s="162"/>
      <c r="E120" s="167" t="s">
        <v>309</v>
      </c>
      <c r="F120" s="112" t="s">
        <v>310</v>
      </c>
    </row>
    <row r="121" spans="1:6" s="99" customFormat="1" ht="33" customHeight="1">
      <c r="A121" s="162"/>
      <c r="B121" s="151"/>
      <c r="C121" s="162"/>
      <c r="D121" s="162"/>
      <c r="E121" s="133" t="s">
        <v>265</v>
      </c>
      <c r="F121" s="112" t="s">
        <v>311</v>
      </c>
    </row>
    <row r="122" spans="1:6" s="99" customFormat="1" ht="20.100000000000001" customHeight="1">
      <c r="A122" s="162"/>
      <c r="B122" s="151"/>
      <c r="C122" s="162"/>
      <c r="D122" s="162"/>
      <c r="E122" s="134" t="s">
        <v>267</v>
      </c>
      <c r="F122" s="112" t="s">
        <v>312</v>
      </c>
    </row>
    <row r="123" spans="1:6" s="99" customFormat="1" ht="33" customHeight="1">
      <c r="A123" s="162"/>
      <c r="B123" s="151"/>
      <c r="C123" s="162"/>
      <c r="D123" s="162"/>
      <c r="E123" s="134" t="s">
        <v>299</v>
      </c>
      <c r="F123" s="112" t="s">
        <v>313</v>
      </c>
    </row>
    <row r="124" spans="1:6" s="99" customFormat="1" ht="20.100000000000001" customHeight="1">
      <c r="A124" s="162"/>
      <c r="B124" s="151"/>
      <c r="C124" s="162"/>
      <c r="D124" s="162"/>
      <c r="E124" s="134" t="s">
        <v>304</v>
      </c>
      <c r="F124" s="112" t="s">
        <v>314</v>
      </c>
    </row>
    <row r="125" spans="1:6" s="99" customFormat="1" ht="33" customHeight="1">
      <c r="A125" s="162"/>
      <c r="B125" s="151"/>
      <c r="C125" s="162"/>
      <c r="D125" s="162"/>
      <c r="E125" s="134" t="s">
        <v>315</v>
      </c>
      <c r="F125" s="112" t="s">
        <v>316</v>
      </c>
    </row>
    <row r="126" spans="1:6" s="99" customFormat="1" ht="33" customHeight="1">
      <c r="A126" s="143">
        <v>600</v>
      </c>
      <c r="B126" s="168" t="s">
        <v>317</v>
      </c>
      <c r="C126" s="143">
        <v>600</v>
      </c>
      <c r="D126" s="143">
        <v>600</v>
      </c>
      <c r="E126" s="431" t="s">
        <v>318</v>
      </c>
      <c r="F126" s="432"/>
    </row>
    <row r="127" spans="1:6" s="99" customFormat="1" ht="39.950000000000003" customHeight="1">
      <c r="A127" s="143">
        <f>A128</f>
        <v>1363</v>
      </c>
      <c r="B127" s="160" t="s">
        <v>319</v>
      </c>
      <c r="C127" s="156">
        <v>0</v>
      </c>
      <c r="D127" s="156">
        <v>0</v>
      </c>
      <c r="E127" s="169"/>
      <c r="F127" s="129"/>
    </row>
    <row r="128" spans="1:6" s="99" customFormat="1" ht="39.950000000000003" customHeight="1">
      <c r="A128" s="143">
        <v>1363</v>
      </c>
      <c r="B128" s="160" t="s">
        <v>320</v>
      </c>
      <c r="C128" s="156">
        <v>0</v>
      </c>
      <c r="D128" s="156">
        <v>0</v>
      </c>
      <c r="E128" s="169"/>
      <c r="F128" s="129"/>
    </row>
    <row r="129" spans="1:7" s="99" customFormat="1" ht="39.950000000000003" hidden="1" customHeight="1">
      <c r="A129" s="170">
        <f>A130</f>
        <v>0</v>
      </c>
      <c r="B129" s="171" t="s">
        <v>321</v>
      </c>
      <c r="C129" s="172">
        <f>C130</f>
        <v>0</v>
      </c>
      <c r="D129" s="172">
        <f>D130</f>
        <v>0</v>
      </c>
      <c r="E129" s="169"/>
      <c r="F129" s="129"/>
    </row>
    <row r="130" spans="1:7" s="99" customFormat="1" ht="86.25" hidden="1" customHeight="1">
      <c r="A130" s="143">
        <f>A131</f>
        <v>0</v>
      </c>
      <c r="B130" s="142" t="s">
        <v>322</v>
      </c>
      <c r="C130" s="156">
        <f>C131</f>
        <v>0</v>
      </c>
      <c r="D130" s="156">
        <f>D131</f>
        <v>0</v>
      </c>
      <c r="E130" s="169"/>
      <c r="F130" s="173"/>
    </row>
    <row r="131" spans="1:7" s="99" customFormat="1" ht="30" hidden="1" customHeight="1">
      <c r="A131" s="143"/>
      <c r="B131" s="168" t="s">
        <v>323</v>
      </c>
      <c r="C131" s="156">
        <v>0</v>
      </c>
      <c r="D131" s="156">
        <v>0</v>
      </c>
      <c r="E131" s="169"/>
      <c r="F131" s="129"/>
    </row>
    <row r="132" spans="1:7" s="99" customFormat="1" ht="26.45" customHeight="1">
      <c r="A132" s="174">
        <f>SUM(A7,A129)</f>
        <v>3152157</v>
      </c>
      <c r="B132" s="175" t="s">
        <v>324</v>
      </c>
      <c r="C132" s="174">
        <f>SUM(C7,C129)</f>
        <v>3239451</v>
      </c>
      <c r="D132" s="174">
        <f>SUM(D7,D129)</f>
        <v>3185052</v>
      </c>
      <c r="E132" s="176"/>
      <c r="F132" s="177"/>
    </row>
    <row r="133" spans="1:7" ht="39.950000000000003" customHeight="1">
      <c r="A133" s="433" t="s">
        <v>325</v>
      </c>
      <c r="B133" s="433"/>
      <c r="C133" s="433"/>
      <c r="D133" s="433"/>
      <c r="E133" s="433"/>
      <c r="F133" s="433"/>
      <c r="G133" s="178"/>
    </row>
    <row r="134" spans="1:7" ht="35.65" customHeight="1">
      <c r="G134" s="181"/>
    </row>
  </sheetData>
  <mergeCells count="18">
    <mergeCell ref="E6:F6"/>
    <mergeCell ref="A1:F1"/>
    <mergeCell ref="A2:F2"/>
    <mergeCell ref="A3:F3"/>
    <mergeCell ref="A4:F4"/>
    <mergeCell ref="C5:D5"/>
    <mergeCell ref="A133:F133"/>
    <mergeCell ref="E7:F7"/>
    <mergeCell ref="E9:F9"/>
    <mergeCell ref="E28:F28"/>
    <mergeCell ref="E29:F29"/>
    <mergeCell ref="E30:F30"/>
    <mergeCell ref="E84:F84"/>
    <mergeCell ref="E85:F85"/>
    <mergeCell ref="E87:F87"/>
    <mergeCell ref="E90:F90"/>
    <mergeCell ref="E94:F94"/>
    <mergeCell ref="E126:F126"/>
  </mergeCells>
  <phoneticPr fontId="4" type="noConversion"/>
  <printOptions horizontalCentered="1"/>
  <pageMargins left="0.47244094488188981" right="0.47244094488188981" top="0.39370078740157483" bottom="0.59055118110236227" header="0.39370078740157483" footer="0.39370078740157483"/>
  <pageSetup paperSize="9" scale="97" firstPageNumber="9" fitToHeight="0" orientation="portrait" blackAndWhite="1" useFirstPageNumber="1" r:id="rId1"/>
  <headerFooter alignWithMargins="0"/>
  <rowBreaks count="1" manualBreakCount="1">
    <brk id="24"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7"/>
  <sheetViews>
    <sheetView view="pageBreakPreview" zoomScaleNormal="100" zoomScaleSheetLayoutView="100" workbookViewId="0">
      <selection sqref="A1:XFD1048576"/>
    </sheetView>
  </sheetViews>
  <sheetFormatPr defaultRowHeight="16.5"/>
  <cols>
    <col min="1" max="1" width="18.625" style="182" customWidth="1"/>
    <col min="2" max="2" width="5.625" style="182" customWidth="1"/>
    <col min="3" max="3" width="15.125" style="182" customWidth="1"/>
    <col min="4" max="4" width="5.625" style="182" customWidth="1"/>
    <col min="5" max="5" width="12.625" style="182" customWidth="1"/>
    <col min="6" max="6" width="28.625" style="182" customWidth="1"/>
    <col min="7" max="16384" width="9" style="182"/>
  </cols>
  <sheetData>
    <row r="1" spans="1:6" ht="25.7" customHeight="1">
      <c r="A1" s="444" t="s">
        <v>326</v>
      </c>
      <c r="B1" s="445"/>
      <c r="C1" s="445"/>
      <c r="D1" s="445"/>
      <c r="E1" s="445"/>
      <c r="F1" s="445"/>
    </row>
    <row r="2" spans="1:6" ht="25.7" customHeight="1">
      <c r="A2" s="444" t="s">
        <v>327</v>
      </c>
      <c r="B2" s="444"/>
      <c r="C2" s="444"/>
      <c r="D2" s="444"/>
      <c r="E2" s="445"/>
      <c r="F2" s="446"/>
    </row>
    <row r="3" spans="1:6" ht="25.7" customHeight="1">
      <c r="A3" s="447" t="s">
        <v>340</v>
      </c>
      <c r="B3" s="447"/>
      <c r="C3" s="447"/>
      <c r="D3" s="447"/>
      <c r="E3" s="447"/>
      <c r="F3" s="447"/>
    </row>
    <row r="4" spans="1:6" ht="17.100000000000001" customHeight="1">
      <c r="A4" s="448" t="s">
        <v>328</v>
      </c>
      <c r="B4" s="448"/>
      <c r="C4" s="448"/>
      <c r="D4" s="448"/>
      <c r="E4" s="448"/>
      <c r="F4" s="448"/>
    </row>
    <row r="5" spans="1:6" s="186" customFormat="1" ht="20.100000000000001" customHeight="1">
      <c r="A5" s="183"/>
      <c r="B5" s="184"/>
      <c r="C5" s="184"/>
      <c r="D5" s="184"/>
      <c r="E5" s="184"/>
      <c r="F5" s="185" t="s">
        <v>329</v>
      </c>
    </row>
    <row r="6" spans="1:6" ht="42" customHeight="1">
      <c r="A6" s="187" t="s">
        <v>330</v>
      </c>
      <c r="B6" s="187" t="s">
        <v>331</v>
      </c>
      <c r="C6" s="188" t="s">
        <v>332</v>
      </c>
      <c r="D6" s="187" t="s">
        <v>333</v>
      </c>
      <c r="E6" s="187" t="s">
        <v>334</v>
      </c>
      <c r="F6" s="187" t="s">
        <v>335</v>
      </c>
    </row>
    <row r="7" spans="1:6" ht="249.95" customHeight="1">
      <c r="A7" s="117" t="s">
        <v>336</v>
      </c>
      <c r="B7" s="189" t="s">
        <v>337</v>
      </c>
      <c r="C7" s="190"/>
      <c r="D7" s="190"/>
      <c r="E7" s="191">
        <v>3239451</v>
      </c>
      <c r="F7" s="192" t="s">
        <v>338</v>
      </c>
    </row>
    <row r="8" spans="1:6" ht="42" customHeight="1">
      <c r="A8" s="193"/>
      <c r="B8" s="194"/>
      <c r="C8" s="190"/>
      <c r="D8" s="190"/>
      <c r="E8" s="195"/>
      <c r="F8" s="196"/>
    </row>
    <row r="9" spans="1:6" ht="42" customHeight="1">
      <c r="A9" s="117"/>
      <c r="B9" s="189"/>
      <c r="C9" s="197"/>
      <c r="D9" s="198"/>
      <c r="E9" s="195"/>
      <c r="F9" s="199"/>
    </row>
    <row r="10" spans="1:6" ht="42" customHeight="1">
      <c r="A10" s="200"/>
      <c r="B10" s="201"/>
      <c r="C10" s="190"/>
      <c r="D10" s="190"/>
      <c r="E10" s="195"/>
      <c r="F10" s="202"/>
    </row>
    <row r="11" spans="1:6" ht="42" customHeight="1">
      <c r="A11" s="203" t="s">
        <v>339</v>
      </c>
      <c r="B11" s="204"/>
      <c r="C11" s="205"/>
      <c r="D11" s="205"/>
      <c r="E11" s="206">
        <f>E7+E9</f>
        <v>3239451</v>
      </c>
      <c r="F11" s="207"/>
    </row>
    <row r="12" spans="1:6" ht="42" customHeight="1">
      <c r="A12" s="208"/>
      <c r="B12" s="208"/>
      <c r="C12" s="208"/>
      <c r="D12" s="208"/>
    </row>
    <row r="13" spans="1:6">
      <c r="A13" s="208"/>
      <c r="B13" s="208"/>
      <c r="C13" s="208"/>
      <c r="D13" s="208"/>
    </row>
    <row r="14" spans="1:6">
      <c r="A14" s="208"/>
      <c r="B14" s="208"/>
      <c r="C14" s="208"/>
      <c r="D14" s="208"/>
    </row>
    <row r="15" spans="1:6">
      <c r="A15" s="208"/>
      <c r="B15" s="208"/>
      <c r="C15" s="208"/>
      <c r="D15" s="208"/>
    </row>
    <row r="16" spans="1:6">
      <c r="A16" s="208"/>
      <c r="B16" s="208"/>
      <c r="C16" s="208"/>
      <c r="D16" s="208"/>
    </row>
    <row r="17" spans="1:4">
      <c r="A17" s="208"/>
      <c r="B17" s="208"/>
      <c r="C17" s="208"/>
      <c r="D17" s="208"/>
    </row>
    <row r="18" spans="1:4">
      <c r="A18" s="208"/>
      <c r="B18" s="208"/>
      <c r="C18" s="208"/>
      <c r="D18" s="208"/>
    </row>
    <row r="19" spans="1:4">
      <c r="A19" s="208"/>
      <c r="B19" s="208"/>
      <c r="C19" s="208"/>
      <c r="D19" s="208"/>
    </row>
    <row r="20" spans="1:4">
      <c r="A20" s="208"/>
      <c r="B20" s="208"/>
      <c r="C20" s="208"/>
      <c r="D20" s="208"/>
    </row>
    <row r="21" spans="1:4">
      <c r="A21" s="208"/>
      <c r="B21" s="208"/>
      <c r="C21" s="208"/>
      <c r="D21" s="208"/>
    </row>
    <row r="22" spans="1:4">
      <c r="A22" s="208"/>
      <c r="B22" s="208"/>
      <c r="C22" s="208"/>
      <c r="D22" s="208"/>
    </row>
    <row r="23" spans="1:4">
      <c r="A23" s="208"/>
      <c r="B23" s="208"/>
      <c r="C23" s="208"/>
      <c r="D23" s="208"/>
    </row>
    <row r="24" spans="1:4">
      <c r="A24" s="208"/>
      <c r="B24" s="208"/>
      <c r="C24" s="208"/>
      <c r="D24" s="208"/>
    </row>
    <row r="25" spans="1:4">
      <c r="A25" s="208"/>
      <c r="B25" s="208"/>
      <c r="C25" s="208"/>
      <c r="D25" s="208"/>
    </row>
    <row r="26" spans="1:4">
      <c r="A26" s="208"/>
      <c r="B26" s="208"/>
      <c r="C26" s="208"/>
      <c r="D26" s="208"/>
    </row>
    <row r="27" spans="1:4">
      <c r="A27" s="208"/>
      <c r="B27" s="208"/>
      <c r="C27" s="208"/>
      <c r="D27" s="208"/>
    </row>
  </sheetData>
  <mergeCells count="4">
    <mergeCell ref="A1:F1"/>
    <mergeCell ref="A2:F2"/>
    <mergeCell ref="A3:F3"/>
    <mergeCell ref="A4:F4"/>
  </mergeCells>
  <phoneticPr fontId="4" type="noConversion"/>
  <printOptions horizontalCentered="1"/>
  <pageMargins left="0.47244094488188981" right="0.47244094488188981" top="0.39370078740157483" bottom="0.59055118110236227" header="0.39370078740157483" footer="0.39370078740157483"/>
  <pageSetup paperSize="9" firstPageNumber="15" fitToHeight="0" orientation="portrait" blackAndWhite="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
  <sheetViews>
    <sheetView view="pageBreakPreview" zoomScaleNormal="100" zoomScaleSheetLayoutView="100" workbookViewId="0">
      <selection sqref="A1:XFD1048576"/>
    </sheetView>
  </sheetViews>
  <sheetFormatPr defaultColWidth="8.875" defaultRowHeight="16.5"/>
  <cols>
    <col min="1" max="1" width="28.625" style="182" customWidth="1"/>
    <col min="2" max="3" width="6.625" style="182" customWidth="1"/>
    <col min="4" max="6" width="15.125" style="182" customWidth="1"/>
    <col min="7" max="16384" width="8.875" style="182"/>
  </cols>
  <sheetData>
    <row r="1" spans="1:6" ht="25.7" customHeight="1">
      <c r="A1" s="449" t="s">
        <v>341</v>
      </c>
      <c r="B1" s="449"/>
      <c r="C1" s="449"/>
      <c r="D1" s="449"/>
      <c r="E1" s="449"/>
      <c r="F1" s="449"/>
    </row>
    <row r="2" spans="1:6" ht="25.7" customHeight="1">
      <c r="A2" s="449" t="s">
        <v>342</v>
      </c>
      <c r="B2" s="449"/>
      <c r="C2" s="450"/>
      <c r="D2" s="449"/>
      <c r="E2" s="449"/>
      <c r="F2" s="449"/>
    </row>
    <row r="3" spans="1:6" ht="25.7" customHeight="1">
      <c r="A3" s="451" t="s">
        <v>343</v>
      </c>
      <c r="B3" s="452"/>
      <c r="C3" s="452"/>
      <c r="D3" s="452"/>
      <c r="E3" s="452"/>
      <c r="F3" s="452"/>
    </row>
    <row r="4" spans="1:6" ht="17.100000000000001" customHeight="1">
      <c r="A4" s="453" t="s">
        <v>344</v>
      </c>
      <c r="B4" s="453"/>
      <c r="C4" s="453"/>
      <c r="D4" s="453"/>
      <c r="E4" s="453"/>
      <c r="F4" s="453"/>
    </row>
    <row r="5" spans="1:6" ht="20.100000000000001" customHeight="1">
      <c r="A5" s="209"/>
      <c r="B5" s="210"/>
      <c r="C5" s="210"/>
      <c r="D5" s="210"/>
      <c r="E5" s="210"/>
      <c r="F5" s="211" t="s">
        <v>345</v>
      </c>
    </row>
    <row r="6" spans="1:6" ht="60" customHeight="1">
      <c r="A6" s="212" t="s">
        <v>346</v>
      </c>
      <c r="B6" s="213" t="s">
        <v>331</v>
      </c>
      <c r="C6" s="214" t="s">
        <v>333</v>
      </c>
      <c r="D6" s="215" t="s">
        <v>332</v>
      </c>
      <c r="E6" s="216" t="s">
        <v>347</v>
      </c>
      <c r="F6" s="216" t="s">
        <v>348</v>
      </c>
    </row>
    <row r="7" spans="1:6" s="222" customFormat="1" ht="33" customHeight="1">
      <c r="A7" s="217" t="s">
        <v>349</v>
      </c>
      <c r="B7" s="218"/>
      <c r="C7" s="219"/>
      <c r="D7" s="219"/>
      <c r="E7" s="220"/>
      <c r="F7" s="221"/>
    </row>
    <row r="8" spans="1:6" s="222" customFormat="1" ht="33" customHeight="1">
      <c r="A8" s="223" t="s">
        <v>33</v>
      </c>
      <c r="B8" s="218" t="s">
        <v>337</v>
      </c>
      <c r="C8" s="224"/>
      <c r="D8" s="224"/>
      <c r="E8" s="17">
        <v>3239451</v>
      </c>
      <c r="F8" s="225"/>
    </row>
    <row r="9" spans="1:6" s="222" customFormat="1" ht="33" customHeight="1">
      <c r="A9" s="226"/>
      <c r="B9" s="227"/>
      <c r="C9" s="224"/>
      <c r="D9" s="224"/>
      <c r="E9" s="224"/>
      <c r="F9" s="225"/>
    </row>
    <row r="10" spans="1:6" s="222" customFormat="1" ht="33" customHeight="1">
      <c r="A10" s="228" t="s">
        <v>350</v>
      </c>
      <c r="B10" s="218"/>
      <c r="C10" s="224"/>
      <c r="D10" s="224"/>
      <c r="E10" s="220"/>
      <c r="F10" s="225"/>
    </row>
    <row r="11" spans="1:6" s="222" customFormat="1" ht="33" customHeight="1">
      <c r="A11" s="223" t="s">
        <v>33</v>
      </c>
      <c r="B11" s="218" t="s">
        <v>337</v>
      </c>
      <c r="C11" s="224"/>
      <c r="D11" s="224"/>
      <c r="E11" s="17">
        <v>3185052</v>
      </c>
      <c r="F11" s="225"/>
    </row>
    <row r="12" spans="1:6" s="222" customFormat="1" ht="33" customHeight="1">
      <c r="A12" s="226"/>
      <c r="B12" s="227"/>
      <c r="C12" s="224"/>
      <c r="D12" s="224"/>
      <c r="E12" s="224"/>
      <c r="F12" s="225"/>
    </row>
    <row r="13" spans="1:6" s="222" customFormat="1" ht="33" customHeight="1">
      <c r="A13" s="228" t="s">
        <v>351</v>
      </c>
      <c r="B13" s="218"/>
      <c r="C13" s="224"/>
      <c r="D13" s="224"/>
      <c r="E13" s="220"/>
      <c r="F13" s="225"/>
    </row>
    <row r="14" spans="1:6" s="222" customFormat="1" ht="33" customHeight="1">
      <c r="A14" s="223" t="s">
        <v>33</v>
      </c>
      <c r="B14" s="218" t="s">
        <v>337</v>
      </c>
      <c r="C14" s="224"/>
      <c r="D14" s="224"/>
      <c r="E14" s="17">
        <v>3152157</v>
      </c>
      <c r="F14" s="225"/>
    </row>
    <row r="15" spans="1:6" s="222" customFormat="1" ht="33" customHeight="1">
      <c r="A15" s="226"/>
      <c r="B15" s="227"/>
      <c r="C15" s="224"/>
      <c r="D15" s="224"/>
      <c r="E15" s="224"/>
      <c r="F15" s="225"/>
    </row>
    <row r="16" spans="1:6" s="222" customFormat="1" ht="33" customHeight="1">
      <c r="A16" s="229" t="s">
        <v>352</v>
      </c>
      <c r="B16" s="218"/>
      <c r="C16" s="224"/>
      <c r="D16" s="224"/>
      <c r="E16" s="220"/>
      <c r="F16" s="225"/>
    </row>
    <row r="17" spans="1:6" s="222" customFormat="1" ht="33" customHeight="1">
      <c r="A17" s="223" t="s">
        <v>33</v>
      </c>
      <c r="B17" s="218" t="s">
        <v>337</v>
      </c>
      <c r="C17" s="224"/>
      <c r="D17" s="224"/>
      <c r="E17" s="17">
        <v>2863413</v>
      </c>
      <c r="F17" s="225"/>
    </row>
    <row r="18" spans="1:6" s="222" customFormat="1" ht="33" customHeight="1">
      <c r="A18" s="226"/>
      <c r="B18" s="227"/>
      <c r="C18" s="224"/>
      <c r="D18" s="224"/>
      <c r="E18" s="224"/>
      <c r="F18" s="225"/>
    </row>
    <row r="19" spans="1:6" s="222" customFormat="1" ht="33" customHeight="1">
      <c r="A19" s="229" t="s">
        <v>353</v>
      </c>
      <c r="B19" s="218"/>
      <c r="C19" s="224"/>
      <c r="D19" s="224"/>
      <c r="E19" s="220"/>
      <c r="F19" s="225"/>
    </row>
    <row r="20" spans="1:6" s="222" customFormat="1" ht="33" customHeight="1">
      <c r="A20" s="223" t="s">
        <v>33</v>
      </c>
      <c r="B20" s="218" t="s">
        <v>337</v>
      </c>
      <c r="C20" s="224"/>
      <c r="D20" s="224"/>
      <c r="E20" s="17">
        <v>3079375</v>
      </c>
      <c r="F20" s="225"/>
    </row>
    <row r="21" spans="1:6" s="222" customFormat="1" ht="33" customHeight="1">
      <c r="A21" s="230"/>
      <c r="B21" s="231"/>
      <c r="C21" s="232"/>
      <c r="D21" s="232"/>
      <c r="E21" s="232"/>
      <c r="F21" s="233"/>
    </row>
    <row r="22" spans="1:6">
      <c r="A22" s="454"/>
      <c r="B22" s="454"/>
      <c r="C22" s="454"/>
      <c r="D22" s="454"/>
      <c r="E22" s="454"/>
      <c r="F22" s="454"/>
    </row>
    <row r="23" spans="1:6" ht="31.9" customHeight="1"/>
    <row r="24" spans="1:6" ht="31.9" customHeight="1"/>
    <row r="25" spans="1:6" ht="31.9" customHeight="1"/>
    <row r="26" spans="1:6" ht="31.9" customHeight="1"/>
  </sheetData>
  <mergeCells count="5">
    <mergeCell ref="A1:F1"/>
    <mergeCell ref="A2:F2"/>
    <mergeCell ref="A3:F3"/>
    <mergeCell ref="A4:F4"/>
    <mergeCell ref="A22:F22"/>
  </mergeCells>
  <phoneticPr fontId="4" type="noConversion"/>
  <printOptions horizontalCentered="1"/>
  <pageMargins left="0.47244094488188981" right="0.47244094488188981" top="0.39370078740157483" bottom="0.59055118110236227" header="0.39370078740157483" footer="0.39370078740157483"/>
  <pageSetup paperSize="9" firstPageNumber="17" fitToHeight="0" orientation="portrait" blackAndWhite="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工作表6">
    <pageSetUpPr fitToPage="1"/>
  </sheetPr>
  <dimension ref="A1:M21"/>
  <sheetViews>
    <sheetView showZeros="0" view="pageBreakPreview" zoomScaleNormal="100" zoomScaleSheetLayoutView="100" workbookViewId="0">
      <selection sqref="A1:XFD1048576"/>
    </sheetView>
  </sheetViews>
  <sheetFormatPr defaultColWidth="8.125" defaultRowHeight="15.75"/>
  <cols>
    <col min="1" max="1" width="20.625" style="234" customWidth="1"/>
    <col min="2" max="4" width="14.875" style="234" customWidth="1"/>
    <col min="5" max="5" width="22.625" style="234" customWidth="1"/>
    <col min="6" max="16384" width="8.125" style="234"/>
  </cols>
  <sheetData>
    <row r="1" spans="1:13" ht="26.45" customHeight="1">
      <c r="A1" s="412" t="s">
        <v>354</v>
      </c>
      <c r="B1" s="455"/>
      <c r="C1" s="455"/>
      <c r="D1" s="455"/>
      <c r="E1" s="455"/>
    </row>
    <row r="2" spans="1:13" ht="26.45" customHeight="1">
      <c r="A2" s="412" t="s">
        <v>355</v>
      </c>
      <c r="B2" s="455"/>
      <c r="C2" s="455"/>
      <c r="D2" s="455"/>
      <c r="E2" s="455"/>
      <c r="F2" s="235"/>
      <c r="G2" s="235"/>
      <c r="H2" s="235"/>
      <c r="I2" s="235"/>
      <c r="J2" s="235"/>
      <c r="K2" s="235"/>
      <c r="L2" s="235"/>
      <c r="M2" s="235"/>
    </row>
    <row r="3" spans="1:13" ht="26.45" customHeight="1">
      <c r="A3" s="456" t="s">
        <v>356</v>
      </c>
      <c r="B3" s="457"/>
      <c r="C3" s="457"/>
      <c r="D3" s="457"/>
      <c r="E3" s="457"/>
    </row>
    <row r="4" spans="1:13" ht="17.100000000000001" customHeight="1">
      <c r="A4" s="458" t="s">
        <v>357</v>
      </c>
      <c r="B4" s="458"/>
      <c r="C4" s="458"/>
      <c r="D4" s="458"/>
      <c r="E4" s="458"/>
      <c r="F4" s="235"/>
      <c r="G4" s="235"/>
      <c r="H4" s="235"/>
      <c r="I4" s="235"/>
      <c r="J4" s="235"/>
      <c r="K4" s="235"/>
      <c r="L4" s="235"/>
      <c r="M4" s="235"/>
    </row>
    <row r="5" spans="1:13" ht="20.100000000000001" customHeight="1">
      <c r="A5" s="236"/>
      <c r="B5" s="236"/>
      <c r="C5" s="236"/>
      <c r="D5" s="236"/>
      <c r="E5" s="237" t="s">
        <v>358</v>
      </c>
      <c r="F5" s="235"/>
      <c r="G5" s="235"/>
      <c r="H5" s="235"/>
      <c r="I5" s="235"/>
      <c r="J5" s="235"/>
      <c r="K5" s="235"/>
      <c r="L5" s="235"/>
      <c r="M5" s="235"/>
    </row>
    <row r="6" spans="1:13" ht="45.2" customHeight="1">
      <c r="A6" s="238" t="s">
        <v>359</v>
      </c>
      <c r="B6" s="239" t="s">
        <v>360</v>
      </c>
      <c r="C6" s="240" t="s">
        <v>361</v>
      </c>
      <c r="D6" s="239" t="s">
        <v>362</v>
      </c>
      <c r="E6" s="238" t="s">
        <v>363</v>
      </c>
    </row>
    <row r="7" spans="1:13" ht="30" customHeight="1">
      <c r="A7" s="241"/>
      <c r="B7" s="17">
        <f>SUM(B8:B10)</f>
        <v>0</v>
      </c>
      <c r="C7" s="17">
        <f>SUM(C8:C10)</f>
        <v>0</v>
      </c>
      <c r="D7" s="17">
        <f>SUM(B7:C7)</f>
        <v>0</v>
      </c>
      <c r="E7" s="242"/>
    </row>
    <row r="8" spans="1:13" ht="30" customHeight="1">
      <c r="A8" s="243"/>
      <c r="B8" s="17"/>
      <c r="C8" s="17"/>
      <c r="D8" s="17">
        <f>SUM(B8:C8)</f>
        <v>0</v>
      </c>
      <c r="E8" s="242"/>
    </row>
    <row r="9" spans="1:13" ht="30" customHeight="1">
      <c r="A9" s="244"/>
      <c r="B9" s="17"/>
      <c r="C9" s="17"/>
      <c r="D9" s="17">
        <f>SUM(B9:C9)</f>
        <v>0</v>
      </c>
      <c r="E9" s="242"/>
    </row>
    <row r="10" spans="1:13" ht="30" customHeight="1">
      <c r="A10" s="244"/>
      <c r="B10" s="17"/>
      <c r="C10" s="17"/>
      <c r="D10" s="17">
        <f>SUM(B10:C10)</f>
        <v>0</v>
      </c>
      <c r="E10" s="242"/>
    </row>
    <row r="11" spans="1:13" ht="30" customHeight="1">
      <c r="A11" s="245"/>
      <c r="B11" s="17"/>
      <c r="C11" s="17"/>
      <c r="D11" s="17">
        <f>SUM(B11:C11)</f>
        <v>0</v>
      </c>
      <c r="E11" s="242"/>
    </row>
    <row r="12" spans="1:13" ht="30" customHeight="1">
      <c r="A12" s="242"/>
      <c r="B12" s="246"/>
      <c r="C12" s="246"/>
      <c r="D12" s="246"/>
      <c r="E12" s="242"/>
    </row>
    <row r="13" spans="1:13" ht="30" customHeight="1">
      <c r="A13" s="242"/>
      <c r="B13" s="246"/>
      <c r="C13" s="246"/>
      <c r="D13" s="246"/>
      <c r="E13" s="242"/>
    </row>
    <row r="14" spans="1:13" ht="30" customHeight="1">
      <c r="A14" s="242"/>
      <c r="B14" s="246"/>
      <c r="C14" s="246"/>
      <c r="D14" s="246"/>
      <c r="E14" s="242"/>
    </row>
    <row r="15" spans="1:13" ht="30" customHeight="1">
      <c r="A15" s="242"/>
      <c r="B15" s="246"/>
      <c r="C15" s="246"/>
      <c r="D15" s="246"/>
      <c r="E15" s="242"/>
    </row>
    <row r="16" spans="1:13" ht="30" customHeight="1">
      <c r="A16" s="242"/>
      <c r="B16" s="246"/>
      <c r="C16" s="246"/>
      <c r="D16" s="246"/>
      <c r="E16" s="242"/>
    </row>
    <row r="17" spans="1:5" ht="30" customHeight="1">
      <c r="A17" s="242"/>
      <c r="B17" s="246"/>
      <c r="C17" s="246"/>
      <c r="D17" s="246"/>
      <c r="E17" s="242"/>
    </row>
    <row r="18" spans="1:5" ht="30" customHeight="1">
      <c r="A18" s="247"/>
      <c r="B18" s="248">
        <f>SUM(B7,B11)</f>
        <v>0</v>
      </c>
      <c r="C18" s="248">
        <f>SUM(C7,C11)</f>
        <v>0</v>
      </c>
      <c r="D18" s="248">
        <f>SUM(B18:C18)</f>
        <v>0</v>
      </c>
      <c r="E18" s="249"/>
    </row>
    <row r="19" spans="1:5" ht="39.950000000000003" customHeight="1">
      <c r="A19" s="459" t="s">
        <v>595</v>
      </c>
      <c r="B19" s="460"/>
      <c r="C19" s="460"/>
      <c r="D19" s="460"/>
      <c r="E19" s="460"/>
    </row>
    <row r="20" spans="1:5" ht="25.15" customHeight="1"/>
    <row r="21" spans="1:5" ht="25.15" customHeight="1"/>
  </sheetData>
  <mergeCells count="5">
    <mergeCell ref="A1:E1"/>
    <mergeCell ref="A2:E2"/>
    <mergeCell ref="A3:E3"/>
    <mergeCell ref="A4:E4"/>
    <mergeCell ref="A19:E19"/>
  </mergeCells>
  <phoneticPr fontId="4" type="noConversion"/>
  <printOptions horizontalCentered="1"/>
  <pageMargins left="0.47244094488188981" right="0.47244094488188981" top="0.39370078740157483" bottom="0.59055118110236227" header="0.39370078740157483" footer="0.39370078740157483"/>
  <pageSetup paperSize="9" firstPageNumber="23" fitToHeight="0" orientation="portrait" blackAndWhite="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1"/>
  <sheetViews>
    <sheetView showZeros="0" view="pageBreakPreview" zoomScaleNormal="100" zoomScaleSheetLayoutView="100" workbookViewId="0">
      <selection sqref="A1:XFD1048576"/>
    </sheetView>
  </sheetViews>
  <sheetFormatPr defaultColWidth="8.125" defaultRowHeight="15.75"/>
  <cols>
    <col min="1" max="1" width="18.125" style="38" customWidth="1"/>
    <col min="2" max="4" width="7.25" style="38" customWidth="1"/>
    <col min="5" max="6" width="6.5" style="38" customWidth="1"/>
    <col min="7" max="7" width="8.625" style="38" hidden="1" customWidth="1"/>
    <col min="8" max="9" width="7.25" style="38" customWidth="1"/>
    <col min="10" max="11" width="8.625" style="38" hidden="1" customWidth="1"/>
    <col min="12" max="12" width="6.5" style="38" customWidth="1"/>
    <col min="13" max="13" width="8.125" style="38" customWidth="1"/>
    <col min="14" max="14" width="8.875" style="250" customWidth="1"/>
    <col min="15" max="15" width="8.75" style="250" customWidth="1"/>
    <col min="16" max="16384" width="8.125" style="250"/>
  </cols>
  <sheetData>
    <row r="1" spans="1:15" ht="25.5">
      <c r="A1" s="471" t="s">
        <v>364</v>
      </c>
      <c r="B1" s="472"/>
      <c r="C1" s="472"/>
      <c r="D1" s="472"/>
      <c r="E1" s="472"/>
      <c r="F1" s="472"/>
      <c r="G1" s="472"/>
      <c r="H1" s="472"/>
      <c r="I1" s="472"/>
      <c r="J1" s="472"/>
      <c r="K1" s="472"/>
      <c r="L1" s="472"/>
      <c r="M1" s="472"/>
      <c r="N1" s="472"/>
      <c r="O1" s="472"/>
    </row>
    <row r="2" spans="1:15" ht="24" customHeight="1">
      <c r="A2" s="471" t="s">
        <v>365</v>
      </c>
      <c r="B2" s="472"/>
      <c r="C2" s="472"/>
      <c r="D2" s="472"/>
      <c r="E2" s="472"/>
      <c r="F2" s="472"/>
      <c r="G2" s="472"/>
      <c r="H2" s="472"/>
      <c r="I2" s="472"/>
      <c r="J2" s="472"/>
      <c r="K2" s="472"/>
      <c r="L2" s="472"/>
      <c r="M2" s="472"/>
      <c r="N2" s="472"/>
      <c r="O2" s="472"/>
    </row>
    <row r="3" spans="1:15" ht="24" customHeight="1">
      <c r="A3" s="473" t="s">
        <v>366</v>
      </c>
      <c r="B3" s="474"/>
      <c r="C3" s="474"/>
      <c r="D3" s="474"/>
      <c r="E3" s="474"/>
      <c r="F3" s="474"/>
      <c r="G3" s="474"/>
      <c r="H3" s="474"/>
      <c r="I3" s="474"/>
      <c r="J3" s="474"/>
      <c r="K3" s="474"/>
      <c r="L3" s="474"/>
      <c r="M3" s="474"/>
      <c r="N3" s="474"/>
      <c r="O3" s="474"/>
    </row>
    <row r="4" spans="1:15" ht="23.25" customHeight="1">
      <c r="A4" s="475" t="s">
        <v>367</v>
      </c>
      <c r="B4" s="476"/>
      <c r="C4" s="476"/>
      <c r="D4" s="476"/>
      <c r="E4" s="476"/>
      <c r="F4" s="476"/>
      <c r="G4" s="476"/>
      <c r="H4" s="476"/>
      <c r="I4" s="476"/>
      <c r="J4" s="476"/>
      <c r="K4" s="476"/>
      <c r="L4" s="476"/>
      <c r="M4" s="476"/>
      <c r="N4" s="476"/>
      <c r="O4" s="476"/>
    </row>
    <row r="5" spans="1:15" ht="23.25" customHeight="1">
      <c r="A5" s="251"/>
      <c r="B5" s="252"/>
      <c r="C5" s="252"/>
      <c r="D5" s="252"/>
      <c r="E5" s="253"/>
      <c r="F5" s="253"/>
      <c r="G5" s="253"/>
      <c r="H5" s="253"/>
      <c r="I5" s="253"/>
      <c r="J5" s="253"/>
      <c r="K5" s="253"/>
      <c r="L5" s="253"/>
      <c r="M5" s="252"/>
      <c r="N5" s="252"/>
      <c r="O5" s="254" t="s">
        <v>368</v>
      </c>
    </row>
    <row r="6" spans="1:15" ht="36" customHeight="1">
      <c r="A6" s="463" t="s">
        <v>369</v>
      </c>
      <c r="B6" s="465" t="s">
        <v>370</v>
      </c>
      <c r="C6" s="465" t="s">
        <v>371</v>
      </c>
      <c r="D6" s="465" t="s">
        <v>372</v>
      </c>
      <c r="E6" s="478" t="s">
        <v>373</v>
      </c>
      <c r="F6" s="479"/>
      <c r="G6" s="480"/>
      <c r="H6" s="255" t="s">
        <v>374</v>
      </c>
      <c r="I6" s="478" t="s">
        <v>375</v>
      </c>
      <c r="J6" s="481"/>
      <c r="K6" s="479"/>
      <c r="L6" s="482"/>
      <c r="M6" s="463" t="s">
        <v>376</v>
      </c>
      <c r="N6" s="465" t="s">
        <v>377</v>
      </c>
      <c r="O6" s="463" t="s">
        <v>378</v>
      </c>
    </row>
    <row r="7" spans="1:15" ht="33">
      <c r="A7" s="464"/>
      <c r="B7" s="477"/>
      <c r="C7" s="477"/>
      <c r="D7" s="477"/>
      <c r="E7" s="256" t="s">
        <v>379</v>
      </c>
      <c r="F7" s="256" t="s">
        <v>380</v>
      </c>
      <c r="G7" s="257" t="s">
        <v>381</v>
      </c>
      <c r="H7" s="256" t="s">
        <v>382</v>
      </c>
      <c r="I7" s="258" t="s">
        <v>383</v>
      </c>
      <c r="J7" s="257" t="s">
        <v>384</v>
      </c>
      <c r="K7" s="257" t="s">
        <v>385</v>
      </c>
      <c r="L7" s="258" t="s">
        <v>381</v>
      </c>
      <c r="M7" s="464"/>
      <c r="N7" s="466"/>
      <c r="O7" s="464"/>
    </row>
    <row r="8" spans="1:15" ht="30" customHeight="1">
      <c r="A8" s="259"/>
      <c r="B8" s="260">
        <f>SUM(B9:B11)</f>
        <v>0</v>
      </c>
      <c r="C8" s="260">
        <f t="shared" ref="C8:L8" si="0">SUM(C9:C11)</f>
        <v>0</v>
      </c>
      <c r="D8" s="260">
        <f t="shared" si="0"/>
        <v>0</v>
      </c>
      <c r="E8" s="260">
        <f t="shared" si="0"/>
        <v>0</v>
      </c>
      <c r="F8" s="260">
        <f t="shared" si="0"/>
        <v>0</v>
      </c>
      <c r="G8" s="261">
        <f t="shared" si="0"/>
        <v>0</v>
      </c>
      <c r="H8" s="260">
        <f t="shared" si="0"/>
        <v>0</v>
      </c>
      <c r="I8" s="260">
        <f t="shared" si="0"/>
        <v>0</v>
      </c>
      <c r="J8" s="261">
        <f t="shared" si="0"/>
        <v>0</v>
      </c>
      <c r="K8" s="261">
        <f t="shared" si="0"/>
        <v>0</v>
      </c>
      <c r="L8" s="260">
        <f t="shared" si="0"/>
        <v>0</v>
      </c>
      <c r="M8" s="260">
        <f>SUM(B8:L8)</f>
        <v>0</v>
      </c>
      <c r="N8" s="261">
        <f>SUM(N9:N11)</f>
        <v>0</v>
      </c>
      <c r="O8" s="260">
        <f>SUM(M8:N8)</f>
        <v>0</v>
      </c>
    </row>
    <row r="9" spans="1:15" ht="30" customHeight="1">
      <c r="A9" s="262"/>
      <c r="B9" s="17"/>
      <c r="C9" s="261"/>
      <c r="D9" s="261"/>
      <c r="E9" s="261"/>
      <c r="F9" s="261"/>
      <c r="G9" s="261"/>
      <c r="H9" s="261"/>
      <c r="I9" s="261"/>
      <c r="J9" s="261"/>
      <c r="K9" s="261"/>
      <c r="L9" s="261"/>
      <c r="M9" s="263">
        <f>SUM(B9:L9)</f>
        <v>0</v>
      </c>
      <c r="N9" s="261"/>
      <c r="O9" s="263">
        <f>SUM(M9:N9)</f>
        <v>0</v>
      </c>
    </row>
    <row r="10" spans="1:15" ht="30" customHeight="1">
      <c r="A10" s="262"/>
      <c r="B10" s="17"/>
      <c r="C10" s="261"/>
      <c r="D10" s="263"/>
      <c r="E10" s="263"/>
      <c r="F10" s="263"/>
      <c r="G10" s="261"/>
      <c r="H10" s="17"/>
      <c r="I10" s="264"/>
      <c r="J10" s="261"/>
      <c r="K10" s="261"/>
      <c r="L10" s="17"/>
      <c r="M10" s="263">
        <f>SUM(B10:L10)</f>
        <v>0</v>
      </c>
      <c r="N10" s="261"/>
      <c r="O10" s="263">
        <f>SUM(M10:N10)</f>
        <v>0</v>
      </c>
    </row>
    <row r="11" spans="1:15" ht="30" customHeight="1">
      <c r="A11" s="262"/>
      <c r="B11" s="261"/>
      <c r="C11" s="17"/>
      <c r="D11" s="264"/>
      <c r="E11" s="264"/>
      <c r="F11" s="261"/>
      <c r="G11" s="261"/>
      <c r="H11" s="17"/>
      <c r="I11" s="264"/>
      <c r="J11" s="261"/>
      <c r="K11" s="261"/>
      <c r="L11" s="17"/>
      <c r="M11" s="263"/>
      <c r="N11" s="261"/>
      <c r="O11" s="263"/>
    </row>
    <row r="12" spans="1:15" ht="30" customHeight="1">
      <c r="A12" s="262"/>
      <c r="B12" s="261"/>
      <c r="C12" s="17"/>
      <c r="D12" s="264"/>
      <c r="E12" s="264"/>
      <c r="F12" s="261"/>
      <c r="G12" s="261"/>
      <c r="H12" s="17"/>
      <c r="I12" s="264"/>
      <c r="J12" s="261"/>
      <c r="K12" s="261"/>
      <c r="L12" s="17"/>
      <c r="M12" s="263"/>
      <c r="N12" s="261"/>
      <c r="O12" s="263"/>
    </row>
    <row r="13" spans="1:15" ht="30" customHeight="1">
      <c r="A13" s="262"/>
      <c r="B13" s="261"/>
      <c r="C13" s="17"/>
      <c r="D13" s="264"/>
      <c r="E13" s="264"/>
      <c r="F13" s="261"/>
      <c r="G13" s="261"/>
      <c r="H13" s="17"/>
      <c r="I13" s="264"/>
      <c r="J13" s="261"/>
      <c r="K13" s="261"/>
      <c r="L13" s="17"/>
      <c r="M13" s="263"/>
      <c r="N13" s="261"/>
      <c r="O13" s="263"/>
    </row>
    <row r="14" spans="1:15" ht="30" customHeight="1">
      <c r="A14" s="262"/>
      <c r="B14" s="261"/>
      <c r="C14" s="17"/>
      <c r="D14" s="264"/>
      <c r="E14" s="264"/>
      <c r="F14" s="261"/>
      <c r="G14" s="261"/>
      <c r="H14" s="17"/>
      <c r="I14" s="264"/>
      <c r="J14" s="261"/>
      <c r="K14" s="261"/>
      <c r="L14" s="17"/>
      <c r="M14" s="263"/>
      <c r="N14" s="261"/>
      <c r="O14" s="263"/>
    </row>
    <row r="15" spans="1:15" ht="30" customHeight="1">
      <c r="A15" s="262"/>
      <c r="B15" s="261"/>
      <c r="C15" s="17"/>
      <c r="D15" s="264"/>
      <c r="E15" s="264"/>
      <c r="F15" s="261"/>
      <c r="G15" s="261"/>
      <c r="H15" s="17"/>
      <c r="I15" s="264"/>
      <c r="J15" s="261"/>
      <c r="K15" s="261"/>
      <c r="L15" s="17"/>
      <c r="M15" s="263"/>
      <c r="N15" s="261"/>
      <c r="O15" s="263"/>
    </row>
    <row r="16" spans="1:15" ht="30" customHeight="1">
      <c r="A16" s="265"/>
      <c r="B16" s="263"/>
      <c r="C16" s="263"/>
      <c r="D16" s="263"/>
      <c r="E16" s="263"/>
      <c r="F16" s="263"/>
      <c r="G16" s="263"/>
      <c r="H16" s="263"/>
      <c r="I16" s="263"/>
      <c r="J16" s="263"/>
      <c r="K16" s="263"/>
      <c r="L16" s="263"/>
      <c r="M16" s="263"/>
      <c r="N16" s="266"/>
      <c r="O16" s="266"/>
    </row>
    <row r="17" spans="1:15" s="270" customFormat="1" ht="30" customHeight="1">
      <c r="A17" s="267" t="s">
        <v>386</v>
      </c>
      <c r="B17" s="268">
        <f>SUM(B8)</f>
        <v>0</v>
      </c>
      <c r="C17" s="268">
        <f t="shared" ref="C17:L17" si="1">SUM(C8)</f>
        <v>0</v>
      </c>
      <c r="D17" s="268">
        <f t="shared" si="1"/>
        <v>0</v>
      </c>
      <c r="E17" s="268">
        <f t="shared" si="1"/>
        <v>0</v>
      </c>
      <c r="F17" s="268">
        <f t="shared" si="1"/>
        <v>0</v>
      </c>
      <c r="G17" s="269">
        <f t="shared" si="1"/>
        <v>0</v>
      </c>
      <c r="H17" s="268">
        <f t="shared" si="1"/>
        <v>0</v>
      </c>
      <c r="I17" s="268">
        <f t="shared" si="1"/>
        <v>0</v>
      </c>
      <c r="J17" s="269">
        <f t="shared" si="1"/>
        <v>0</v>
      </c>
      <c r="K17" s="269">
        <f t="shared" si="1"/>
        <v>0</v>
      </c>
      <c r="L17" s="268">
        <f t="shared" si="1"/>
        <v>0</v>
      </c>
      <c r="M17" s="268">
        <f>SUM(B17:L17)</f>
        <v>0</v>
      </c>
      <c r="N17" s="269">
        <f>SUM(N8)</f>
        <v>0</v>
      </c>
      <c r="O17" s="268">
        <f>SUM(M17:N17)</f>
        <v>0</v>
      </c>
    </row>
    <row r="18" spans="1:15" ht="47.85" customHeight="1">
      <c r="A18" s="467" t="s">
        <v>387</v>
      </c>
      <c r="B18" s="468"/>
      <c r="C18" s="468"/>
      <c r="D18" s="468"/>
      <c r="E18" s="468"/>
      <c r="F18" s="468"/>
      <c r="G18" s="468"/>
      <c r="H18" s="468"/>
      <c r="I18" s="468"/>
      <c r="J18" s="468"/>
      <c r="K18" s="468"/>
      <c r="L18" s="468"/>
      <c r="M18" s="468"/>
      <c r="N18" s="468"/>
      <c r="O18" s="468"/>
    </row>
    <row r="19" spans="1:15">
      <c r="A19" s="469"/>
      <c r="B19" s="470"/>
      <c r="C19" s="470"/>
      <c r="D19" s="470"/>
      <c r="E19" s="470"/>
      <c r="F19" s="470"/>
      <c r="G19" s="470"/>
      <c r="H19" s="470"/>
      <c r="I19" s="470"/>
      <c r="J19" s="470"/>
      <c r="K19" s="470"/>
      <c r="L19" s="470"/>
      <c r="M19" s="470"/>
      <c r="N19" s="470"/>
      <c r="O19" s="470"/>
    </row>
    <row r="20" spans="1:15" ht="16.5">
      <c r="A20" s="461"/>
      <c r="B20" s="462"/>
      <c r="C20" s="462"/>
      <c r="D20" s="462"/>
      <c r="E20" s="462"/>
      <c r="F20" s="462"/>
      <c r="G20" s="462"/>
      <c r="H20" s="462"/>
      <c r="I20" s="462"/>
      <c r="J20" s="462"/>
      <c r="K20" s="462"/>
      <c r="L20" s="462"/>
      <c r="M20" s="462"/>
      <c r="N20" s="462"/>
      <c r="O20" s="462"/>
    </row>
    <row r="21" spans="1:15" ht="16.5">
      <c r="A21" s="461"/>
      <c r="B21" s="462"/>
      <c r="C21" s="462"/>
      <c r="D21" s="462"/>
      <c r="E21" s="462"/>
      <c r="F21" s="462"/>
      <c r="G21" s="462"/>
      <c r="H21" s="462"/>
      <c r="I21" s="462"/>
      <c r="J21" s="462"/>
      <c r="K21" s="462"/>
      <c r="L21" s="462"/>
      <c r="M21" s="462"/>
      <c r="N21" s="462"/>
      <c r="O21" s="462"/>
    </row>
  </sheetData>
  <mergeCells count="17">
    <mergeCell ref="A1:O1"/>
    <mergeCell ref="A2:O2"/>
    <mergeCell ref="A3:O3"/>
    <mergeCell ref="A4:O4"/>
    <mergeCell ref="A6:A7"/>
    <mergeCell ref="B6:B7"/>
    <mergeCell ref="C6:C7"/>
    <mergeCell ref="D6:D7"/>
    <mergeCell ref="E6:G6"/>
    <mergeCell ref="I6:L6"/>
    <mergeCell ref="A21:O21"/>
    <mergeCell ref="M6:M7"/>
    <mergeCell ref="N6:N7"/>
    <mergeCell ref="O6:O7"/>
    <mergeCell ref="A18:O18"/>
    <mergeCell ref="A19:O19"/>
    <mergeCell ref="A20:O20"/>
  </mergeCells>
  <phoneticPr fontId="4" type="noConversion"/>
  <printOptions horizontalCentered="1"/>
  <pageMargins left="0.47244094488188981" right="0.47244094488188981" top="0.39370078740157483" bottom="0.59055118110236227" header="0.39370078740157483" footer="0.39370078740157483"/>
  <pageSetup paperSize="9" scale="93" firstPageNumber="16" fitToHeight="0" pageOrder="overThenDown" orientation="portrait" blackAndWhite="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view="pageBreakPreview" zoomScaleNormal="100" zoomScaleSheetLayoutView="100" workbookViewId="0">
      <selection sqref="A1:XFD1048576"/>
    </sheetView>
  </sheetViews>
  <sheetFormatPr defaultColWidth="9" defaultRowHeight="16.5"/>
  <cols>
    <col min="1" max="1" width="28.625" style="271" customWidth="1"/>
    <col min="2" max="2" width="13.625" style="271" customWidth="1"/>
    <col min="3" max="3" width="3.125" style="271" customWidth="1"/>
    <col min="4" max="4" width="47.625" style="271" customWidth="1"/>
    <col min="5" max="16384" width="9" style="271"/>
  </cols>
  <sheetData>
    <row r="1" spans="1:8" ht="25.5">
      <c r="A1" s="483" t="s">
        <v>388</v>
      </c>
      <c r="B1" s="483"/>
      <c r="C1" s="483"/>
      <c r="D1" s="483"/>
    </row>
    <row r="2" spans="1:8" ht="25.5">
      <c r="A2" s="483" t="s">
        <v>389</v>
      </c>
      <c r="B2" s="483"/>
      <c r="C2" s="483"/>
      <c r="D2" s="483"/>
    </row>
    <row r="3" spans="1:8" ht="25.5">
      <c r="A3" s="484" t="s">
        <v>455</v>
      </c>
      <c r="B3" s="484"/>
      <c r="C3" s="484"/>
      <c r="D3" s="484"/>
    </row>
    <row r="4" spans="1:8" ht="18.75" customHeight="1">
      <c r="A4" s="485" t="s">
        <v>390</v>
      </c>
      <c r="B4" s="485"/>
      <c r="C4" s="485"/>
      <c r="D4" s="485"/>
      <c r="F4" s="271" t="s">
        <v>391</v>
      </c>
    </row>
    <row r="5" spans="1:8" ht="21.75" customHeight="1">
      <c r="A5" s="272"/>
      <c r="B5" s="272"/>
      <c r="C5" s="272"/>
      <c r="D5" s="273" t="s">
        <v>392</v>
      </c>
    </row>
    <row r="6" spans="1:8" ht="30.75" customHeight="1">
      <c r="A6" s="274" t="s">
        <v>393</v>
      </c>
      <c r="B6" s="274" t="s">
        <v>394</v>
      </c>
      <c r="C6" s="275"/>
      <c r="D6" s="276" t="s">
        <v>395</v>
      </c>
      <c r="H6" s="277"/>
    </row>
    <row r="7" spans="1:8" ht="33" customHeight="1">
      <c r="A7" s="278" t="s">
        <v>396</v>
      </c>
      <c r="B7" s="279">
        <v>18704</v>
      </c>
      <c r="C7" s="280" t="s">
        <v>397</v>
      </c>
      <c r="D7" s="281" t="s">
        <v>398</v>
      </c>
    </row>
    <row r="8" spans="1:8" ht="33" customHeight="1">
      <c r="A8" s="282"/>
      <c r="B8" s="283"/>
      <c r="C8" s="280" t="s">
        <v>399</v>
      </c>
      <c r="D8" s="281" t="s">
        <v>400</v>
      </c>
    </row>
    <row r="9" spans="1:8" ht="33" customHeight="1">
      <c r="A9" s="282"/>
      <c r="B9" s="283"/>
      <c r="C9" s="280" t="s">
        <v>401</v>
      </c>
      <c r="D9" s="281" t="s">
        <v>402</v>
      </c>
    </row>
    <row r="10" spans="1:8" ht="50.1" customHeight="1">
      <c r="A10" s="282"/>
      <c r="B10" s="283"/>
      <c r="C10" s="280" t="s">
        <v>403</v>
      </c>
      <c r="D10" s="281" t="s">
        <v>404</v>
      </c>
    </row>
    <row r="11" spans="1:8" ht="33" customHeight="1">
      <c r="A11" s="282"/>
      <c r="B11" s="283"/>
      <c r="C11" s="280" t="s">
        <v>405</v>
      </c>
      <c r="D11" s="281" t="s">
        <v>406</v>
      </c>
    </row>
    <row r="12" spans="1:8" ht="33" customHeight="1">
      <c r="A12" s="282"/>
      <c r="B12" s="283"/>
      <c r="C12" s="280" t="s">
        <v>407</v>
      </c>
      <c r="D12" s="281" t="s">
        <v>408</v>
      </c>
    </row>
    <row r="13" spans="1:8" ht="33" customHeight="1">
      <c r="A13" s="282"/>
      <c r="B13" s="283"/>
      <c r="C13" s="280" t="s">
        <v>409</v>
      </c>
      <c r="D13" s="281" t="s">
        <v>410</v>
      </c>
    </row>
    <row r="14" spans="1:8" ht="33" customHeight="1">
      <c r="A14" s="282"/>
      <c r="B14" s="283"/>
      <c r="C14" s="280" t="s">
        <v>411</v>
      </c>
      <c r="D14" s="281" t="s">
        <v>412</v>
      </c>
    </row>
    <row r="15" spans="1:8" ht="33" customHeight="1">
      <c r="A15" s="282"/>
      <c r="B15" s="283"/>
      <c r="C15" s="280" t="s">
        <v>413</v>
      </c>
      <c r="D15" s="281" t="s">
        <v>414</v>
      </c>
    </row>
    <row r="16" spans="1:8" ht="33" customHeight="1">
      <c r="A16" s="282"/>
      <c r="B16" s="283"/>
      <c r="C16" s="280" t="s">
        <v>415</v>
      </c>
      <c r="D16" s="281" t="s">
        <v>416</v>
      </c>
    </row>
    <row r="17" spans="1:4" ht="50.1" customHeight="1">
      <c r="A17" s="282"/>
      <c r="B17" s="283"/>
      <c r="C17" s="280" t="s">
        <v>417</v>
      </c>
      <c r="D17" s="281" t="s">
        <v>418</v>
      </c>
    </row>
    <row r="18" spans="1:4" ht="33" customHeight="1">
      <c r="A18" s="282"/>
      <c r="B18" s="283"/>
      <c r="C18" s="280" t="s">
        <v>419</v>
      </c>
      <c r="D18" s="281" t="s">
        <v>420</v>
      </c>
    </row>
    <row r="19" spans="1:4" ht="33" customHeight="1">
      <c r="A19" s="282"/>
      <c r="B19" s="283"/>
      <c r="C19" s="280" t="s">
        <v>421</v>
      </c>
      <c r="D19" s="281" t="s">
        <v>422</v>
      </c>
    </row>
    <row r="20" spans="1:4" ht="50.1" customHeight="1">
      <c r="A20" s="282"/>
      <c r="B20" s="283"/>
      <c r="C20" s="280" t="s">
        <v>423</v>
      </c>
      <c r="D20" s="281" t="s">
        <v>424</v>
      </c>
    </row>
    <row r="21" spans="1:4" ht="33" customHeight="1">
      <c r="A21" s="282"/>
      <c r="B21" s="283"/>
      <c r="C21" s="280" t="s">
        <v>425</v>
      </c>
      <c r="D21" s="281" t="s">
        <v>426</v>
      </c>
    </row>
    <row r="22" spans="1:4" ht="50.1" customHeight="1">
      <c r="A22" s="282"/>
      <c r="B22" s="283"/>
      <c r="C22" s="280" t="s">
        <v>427</v>
      </c>
      <c r="D22" s="281" t="s">
        <v>428</v>
      </c>
    </row>
    <row r="23" spans="1:4" ht="33" customHeight="1">
      <c r="A23" s="282"/>
      <c r="B23" s="283"/>
      <c r="C23" s="280" t="s">
        <v>429</v>
      </c>
      <c r="D23" s="281" t="s">
        <v>430</v>
      </c>
    </row>
    <row r="24" spans="1:4" ht="36" customHeight="1">
      <c r="A24" s="284"/>
      <c r="B24" s="285"/>
      <c r="C24" s="286" t="s">
        <v>431</v>
      </c>
      <c r="D24" s="287" t="s">
        <v>432</v>
      </c>
    </row>
    <row r="25" spans="1:4" ht="33" customHeight="1">
      <c r="A25" s="282"/>
      <c r="B25" s="283"/>
      <c r="C25" s="280" t="s">
        <v>433</v>
      </c>
      <c r="D25" s="281" t="s">
        <v>434</v>
      </c>
    </row>
    <row r="26" spans="1:4" ht="33" customHeight="1">
      <c r="A26" s="278"/>
      <c r="B26" s="283"/>
      <c r="C26" s="280" t="s">
        <v>435</v>
      </c>
      <c r="D26" s="288" t="s">
        <v>436</v>
      </c>
    </row>
    <row r="27" spans="1:4" ht="50.1" customHeight="1">
      <c r="A27" s="282"/>
      <c r="B27" s="283"/>
      <c r="C27" s="280" t="s">
        <v>437</v>
      </c>
      <c r="D27" s="288" t="s">
        <v>438</v>
      </c>
    </row>
    <row r="28" spans="1:4" ht="33" customHeight="1">
      <c r="A28" s="282"/>
      <c r="B28" s="283"/>
      <c r="C28" s="280" t="s">
        <v>439</v>
      </c>
      <c r="D28" s="288" t="s">
        <v>440</v>
      </c>
    </row>
    <row r="29" spans="1:4" ht="33" customHeight="1">
      <c r="A29" s="282"/>
      <c r="B29" s="283"/>
      <c r="C29" s="280" t="s">
        <v>441</v>
      </c>
      <c r="D29" s="281" t="s">
        <v>442</v>
      </c>
    </row>
    <row r="30" spans="1:4" ht="50.1" customHeight="1">
      <c r="A30" s="282"/>
      <c r="B30" s="283"/>
      <c r="C30" s="280" t="s">
        <v>443</v>
      </c>
      <c r="D30" s="281" t="s">
        <v>444</v>
      </c>
    </row>
    <row r="31" spans="1:4" ht="33" customHeight="1">
      <c r="A31" s="282"/>
      <c r="B31" s="283"/>
      <c r="C31" s="280" t="s">
        <v>445</v>
      </c>
      <c r="D31" s="288" t="s">
        <v>446</v>
      </c>
    </row>
    <row r="32" spans="1:4" ht="33" customHeight="1">
      <c r="A32" s="282"/>
      <c r="B32" s="283"/>
      <c r="C32" s="280" t="s">
        <v>447</v>
      </c>
      <c r="D32" s="288" t="s">
        <v>448</v>
      </c>
    </row>
    <row r="33" spans="1:4" ht="33" customHeight="1">
      <c r="A33" s="282"/>
      <c r="B33" s="283"/>
      <c r="C33" s="280" t="s">
        <v>449</v>
      </c>
      <c r="D33" s="281" t="s">
        <v>450</v>
      </c>
    </row>
    <row r="34" spans="1:4" ht="33" customHeight="1">
      <c r="A34" s="282"/>
      <c r="B34" s="283"/>
      <c r="C34" s="280" t="s">
        <v>451</v>
      </c>
      <c r="D34" s="281" t="s">
        <v>452</v>
      </c>
    </row>
    <row r="35" spans="1:4" ht="30.75" customHeight="1">
      <c r="A35" s="289" t="s">
        <v>453</v>
      </c>
      <c r="B35" s="290">
        <f>SUM(B7:B34)</f>
        <v>18704</v>
      </c>
      <c r="C35" s="486" t="s">
        <v>454</v>
      </c>
      <c r="D35" s="487"/>
    </row>
    <row r="36" spans="1:4" ht="39.950000000000003" customHeight="1">
      <c r="A36" s="488"/>
      <c r="B36" s="488"/>
      <c r="C36" s="488"/>
      <c r="D36" s="488"/>
    </row>
  </sheetData>
  <mergeCells count="6">
    <mergeCell ref="A36:D36"/>
    <mergeCell ref="A1:D1"/>
    <mergeCell ref="A2:D2"/>
    <mergeCell ref="A3:D3"/>
    <mergeCell ref="A4:D4"/>
    <mergeCell ref="C35:D35"/>
  </mergeCells>
  <phoneticPr fontId="4" type="noConversion"/>
  <printOptions horizontalCentered="1"/>
  <pageMargins left="0.47244094488188981" right="0.47244094488188981" top="0.39370078740157483" bottom="0.59055118110236227" header="0.39370078740157483" footer="0.3937007874015748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13</vt:i4>
      </vt:variant>
      <vt:variant>
        <vt:lpstr>已命名的範圍</vt:lpstr>
      </vt:variant>
      <vt:variant>
        <vt:i4>18</vt:i4>
      </vt:variant>
    </vt:vector>
  </HeadingPairs>
  <TitlesOfParts>
    <vt:vector size="31" baseType="lpstr">
      <vt:lpstr>能源-1.基金來源、用途及餘絀預計表</vt:lpstr>
      <vt:lpstr>能源-2.現金流量預計表</vt:lpstr>
      <vt:lpstr>能源-3.基金來源明細表</vt:lpstr>
      <vt:lpstr>能源-4.基金用途明細表</vt:lpstr>
      <vt:lpstr>能源-5.單位(或計畫)成本分析表</vt:lpstr>
      <vt:lpstr>能源-6.5年來主要業務計畫分析表</vt:lpstr>
      <vt:lpstr>能源-7.員工人數彙計表</vt:lpstr>
      <vt:lpstr>能源-8.用人費用彙計表</vt:lpstr>
      <vt:lpstr>能源-9.媒體政策及業務宣導費彙計表</vt:lpstr>
      <vt:lpstr>能源-10.各項費用彙計表</vt:lpstr>
      <vt:lpstr>能源-11.補辦預算明細表</vt:lpstr>
      <vt:lpstr>能源-12.預計平衡表</vt:lpstr>
      <vt:lpstr>能源-13.資本資產明細表</vt:lpstr>
      <vt:lpstr>'能源-1.基金來源、用途及餘絀預計表'!Print_Area</vt:lpstr>
      <vt:lpstr>'能源-10.各項費用彙計表'!Print_Area</vt:lpstr>
      <vt:lpstr>'能源-11.補辦預算明細表'!Print_Area</vt:lpstr>
      <vt:lpstr>'能源-12.預計平衡表'!Print_Area</vt:lpstr>
      <vt:lpstr>'能源-2.現金流量預計表'!Print_Area</vt:lpstr>
      <vt:lpstr>'能源-3.基金來源明細表'!Print_Area</vt:lpstr>
      <vt:lpstr>'能源-4.基金用途明細表'!Print_Area</vt:lpstr>
      <vt:lpstr>'能源-5.單位(或計畫)成本分析表'!Print_Area</vt:lpstr>
      <vt:lpstr>'能源-6.5年來主要業務計畫分析表'!Print_Area</vt:lpstr>
      <vt:lpstr>'能源-7.員工人數彙計表'!Print_Area</vt:lpstr>
      <vt:lpstr>'能源-8.用人費用彙計表'!Print_Area</vt:lpstr>
      <vt:lpstr>'能源-9.媒體政策及業務宣導費彙計表'!Print_Area</vt:lpstr>
      <vt:lpstr>'能源-10.各項費用彙計表'!Print_Titles</vt:lpstr>
      <vt:lpstr>'能源-12.預計平衡表'!Print_Titles</vt:lpstr>
      <vt:lpstr>'能源-13.資本資產明細表'!Print_Titles</vt:lpstr>
      <vt:lpstr>'能源-2.現金流量預計表'!Print_Titles</vt:lpstr>
      <vt:lpstr>'能源-4.基金用途明細表'!Print_Titles</vt:lpstr>
      <vt:lpstr>'能源-9.媒體政策及業務宣導費彙計表'!Print_Titles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魏淑雯</dc:creator>
  <cp:lastModifiedBy>魏淑雯</cp:lastModifiedBy>
  <cp:lastPrinted>2023-08-24T02:29:31Z</cp:lastPrinted>
  <dcterms:created xsi:type="dcterms:W3CDTF">2023-08-24T01:23:21Z</dcterms:created>
  <dcterms:modified xsi:type="dcterms:W3CDTF">2023-09-01T07:56:26Z</dcterms:modified>
</cp:coreProperties>
</file>