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3主計室\11_預算法62-1條執行情形\114年度廣宣\"/>
    </mc:Choice>
  </mc:AlternateContent>
  <bookViews>
    <workbookView xWindow="0" yWindow="0" windowWidth="20160" windowHeight="9216"/>
  </bookViews>
  <sheets>
    <sheet name="工作表" sheetId="2" r:id="rId1"/>
  </sheets>
  <definedNames>
    <definedName name="_xlnm.Print_Titles" localSheetId="0">工作表!$1:$3</definedName>
  </definedNames>
  <calcPr calcId="152511"/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4" i="2" l="1"/>
  <c r="I26" i="2"/>
</calcChain>
</file>

<file path=xl/sharedStrings.xml><?xml version="1.0" encoding="utf-8"?>
<sst xmlns="http://schemas.openxmlformats.org/spreadsheetml/2006/main" count="256" uniqueCount="134">
  <si>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</si>
  <si>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</si>
  <si>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</si>
  <si>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</si>
  <si>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</si>
  <si>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</si>
  <si>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</si>
  <si>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</si>
  <si>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</si>
  <si>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</si>
  <si>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預期效益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</si>
  <si>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</si>
  <si>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</si>
  <si>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</si>
  <si>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</si>
  <si>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</si>
  <si>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</si>
  <si>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</si>
  <si>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</si>
  <si>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</si>
  <si>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</si>
  <si>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</si>
  <si>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</si>
  <si>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</si>
  <si>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</si>
  <si>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</si>
  <si>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</si>
  <si>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t>受委託
廠商名稱</t>
    <phoneticPr fontId="18" type="noConversion"/>
  </si>
  <si>
    <t>刊登或
託播對象</t>
    <phoneticPr fontId="18" type="noConversion"/>
  </si>
  <si>
    <t>「機關名稱」應包含國營事業、基金、財團法人，所稱之財團法人，係指政府捐助基金50％以上成立之財團法人。</t>
  </si>
  <si>
    <t>「宣導期程」請依委託製播宣導之涵蓋期程，並針對季內刊登(播出)時間或次數填列，如109.10.01-109.12.31(涵蓋期程)；109.10.01、109.12.01(播出時間)或2次(刊登次數)。</t>
    <phoneticPr fontId="18" type="noConversion"/>
  </si>
  <si>
    <t>微電腦瓦斯表宣導</t>
    <phoneticPr fontId="18" type="noConversion"/>
  </si>
  <si>
    <t>微電腦瓦斯表推廣計畫</t>
    <phoneticPr fontId="18" type="noConversion"/>
  </si>
  <si>
    <t>網路媒體</t>
    <phoneticPr fontId="18" type="noConversion"/>
  </si>
  <si>
    <t>油氣組</t>
    <phoneticPr fontId="18" type="noConversion"/>
  </si>
  <si>
    <t>非營業特種基金預算(石油基金)</t>
    <phoneticPr fontId="18" type="noConversion"/>
  </si>
  <si>
    <t>政府儲油、石油開發及技術研究計畫</t>
    <phoneticPr fontId="18" type="noConversion"/>
  </si>
  <si>
    <t>士奇傳播整合行銷股份有限公司</t>
    <phoneticPr fontId="18" type="noConversion"/>
  </si>
  <si>
    <t>透過Facebook不定時更新資訊，提供微電腦瓦斯表相關介紹，讓民眾更瞭解微電腦瓦斯表。</t>
    <phoneticPr fontId="18" type="noConversion"/>
  </si>
  <si>
    <t>Facebook</t>
  </si>
  <si>
    <t>能源署</t>
    <phoneticPr fontId="18" type="noConversion"/>
  </si>
  <si>
    <t>石油基金</t>
  </si>
  <si>
    <t>將於後續月份撥付。</t>
    <phoneticPr fontId="18" type="noConversion"/>
  </si>
  <si>
    <t>Facebook</t>
    <phoneticPr fontId="18" type="noConversion"/>
  </si>
  <si>
    <t>能源基金</t>
    <phoneticPr fontId="18" type="noConversion"/>
  </si>
  <si>
    <t>非營業特種基金預算(能源研究發展基金)</t>
    <phoneticPr fontId="18" type="noConversion"/>
  </si>
  <si>
    <t>能源研究發展工作計畫</t>
    <phoneticPr fontId="18" type="noConversion"/>
  </si>
  <si>
    <r>
      <rPr>
        <sz val="12"/>
        <rFont val="標楷體"/>
        <family val="4"/>
        <charset val="136"/>
      </rPr>
      <t>能源研究發展工作計畫</t>
    </r>
  </si>
  <si>
    <t>財團法人工業技術研究院</t>
  </si>
  <si>
    <t>節能組</t>
    <phoneticPr fontId="18" type="noConversion"/>
  </si>
  <si>
    <t>經濟部能源署(含各基金)114年3月份媒體政策及業務宣導執行情形表</t>
    <phoneticPr fontId="18" type="noConversion"/>
  </si>
  <si>
    <t>114.03.01-114.03.31</t>
    <phoneticPr fontId="18" type="noConversion"/>
  </si>
  <si>
    <t>節能標章與能源效率分級標示季刊(第壹季)</t>
    <phoneticPr fontId="28" type="noConversion"/>
  </si>
  <si>
    <t>使用能源設備及器具效率管理政策推動與能效提升</t>
    <phoneticPr fontId="28" type="noConversion"/>
  </si>
  <si>
    <t>114.03.28-114.06.30</t>
    <phoneticPr fontId="28" type="noConversion"/>
  </si>
  <si>
    <t>透過季刊介紹產品能源效率新基準與選購指南，並分享能源效率分級標示以及節能標章相關資訊，期促使民眾選用能源效率1、2級產品。</t>
    <phoneticPr fontId="28" type="noConversion"/>
  </si>
  <si>
    <t>節能標章網站</t>
    <phoneticPr fontId="28" type="noConversion"/>
  </si>
  <si>
    <t>動力與公用設備補助結合工業區馬達健檢，節能再升級</t>
    <phoneticPr fontId="18" type="noConversion"/>
  </si>
  <si>
    <t>馬達動力機械效率管理政策執行與基準訂定研究</t>
    <phoneticPr fontId="18" type="noConversion"/>
  </si>
  <si>
    <t>114.03.31</t>
    <phoneticPr fontId="28" type="noConversion"/>
  </si>
  <si>
    <t>財團法人工業技術研究院</t>
    <phoneticPr fontId="28" type="noConversion"/>
  </si>
  <si>
    <t>工商時報(電子版)</t>
    <phoneticPr fontId="28" type="noConversion"/>
  </si>
  <si>
    <t>「節能省電一度電行動篇」生活節能手法廣播宣導</t>
    <phoneticPr fontId="18" type="noConversion"/>
  </si>
  <si>
    <t>節能環境營造與社會溝通策略研究計畫</t>
    <phoneticPr fontId="18" type="noConversion"/>
  </si>
  <si>
    <t>廣播媒體</t>
  </si>
  <si>
    <t>114.03.01-114.03.31</t>
  </si>
  <si>
    <t>透過廣播向民眾宣導各式節電手法，期能鼓勵民眾落實節電行動。</t>
  </si>
  <si>
    <t>於全台198個廣播電台</t>
  </si>
  <si>
    <t>公益託播。</t>
    <phoneticPr fontId="18" type="noConversion"/>
  </si>
  <si>
    <t xml:space="preserve">能源轉型目標
</t>
    <phoneticPr fontId="18" type="noConversion"/>
  </si>
  <si>
    <t>114.01.03</t>
    <phoneticPr fontId="18" type="noConversion"/>
  </si>
  <si>
    <t xml:space="preserve">節電小撇步
</t>
    <phoneticPr fontId="18" type="noConversion"/>
  </si>
  <si>
    <t>114.01.07-114.01.26</t>
    <phoneticPr fontId="18" type="noConversion"/>
  </si>
  <si>
    <t xml:space="preserve">再生能源科普知識
</t>
    <phoneticPr fontId="18" type="noConversion"/>
  </si>
  <si>
    <t>能源署</t>
    <phoneticPr fontId="18" type="noConversion"/>
  </si>
  <si>
    <t>能源議題推廣研析及因應策略規劃</t>
    <phoneticPr fontId="18" type="noConversion"/>
  </si>
  <si>
    <t>非營業特種基金預算
(能源研究發展基金)</t>
    <phoneticPr fontId="18" type="noConversion"/>
  </si>
  <si>
    <t xml:space="preserve">節慶時事貼文
</t>
    <phoneticPr fontId="18" type="noConversion"/>
  </si>
  <si>
    <t>能源議題推廣研析及因應策略規劃</t>
    <phoneticPr fontId="18" type="noConversion"/>
  </si>
  <si>
    <t>網路媒體</t>
    <phoneticPr fontId="18" type="noConversion"/>
  </si>
  <si>
    <t>114.01.01-114.01.28</t>
    <phoneticPr fontId="18" type="noConversion"/>
  </si>
  <si>
    <t>秘書室</t>
    <phoneticPr fontId="18" type="noConversion"/>
  </si>
  <si>
    <t>非營業特種基金預算
(能源研究發展基金)</t>
    <phoneticPr fontId="18" type="noConversion"/>
  </si>
  <si>
    <t>能源研究發展工作計畫</t>
    <phoneticPr fontId="18" type="noConversion"/>
  </si>
  <si>
    <t>114.02.02-114.02.18</t>
    <phoneticPr fontId="18" type="noConversion"/>
  </si>
  <si>
    <t>秘書室</t>
    <phoneticPr fontId="18" type="noConversion"/>
  </si>
  <si>
    <t>114.03.01-114.03.14</t>
    <phoneticPr fontId="18" type="noConversion"/>
  </si>
  <si>
    <t>114.02.11</t>
    <phoneticPr fontId="18" type="noConversion"/>
  </si>
  <si>
    <t>114.02.22</t>
    <phoneticPr fontId="18" type="noConversion"/>
  </si>
  <si>
    <t>114.03.06-114.03.21</t>
    <phoneticPr fontId="18" type="noConversion"/>
  </si>
  <si>
    <t>114.01.25</t>
    <phoneticPr fontId="18" type="noConversion"/>
  </si>
  <si>
    <t>114.02.04-114.02.14</t>
    <phoneticPr fontId="18" type="noConversion"/>
  </si>
  <si>
    <t>114.03.11-114.03.26</t>
    <phoneticPr fontId="18" type="noConversion"/>
  </si>
  <si>
    <t xml:space="preserve">電力科普知識
</t>
    <phoneticPr fontId="18" type="noConversion"/>
  </si>
  <si>
    <t>114.02.21-114.02.24</t>
    <phoneticPr fontId="18" type="noConversion"/>
  </si>
  <si>
    <t>114.03.04-114.03.31</t>
    <phoneticPr fontId="18" type="noConversion"/>
  </si>
  <si>
    <t xml:space="preserve">油氣市場資訊
</t>
    <phoneticPr fontId="18" type="noConversion"/>
  </si>
  <si>
    <t>114.01.09-114.01.27</t>
    <phoneticPr fontId="18" type="noConversion"/>
  </si>
  <si>
    <t>114.02.26</t>
    <phoneticPr fontId="18" type="noConversion"/>
  </si>
  <si>
    <t>能源議題推廣研析及因應策略規劃</t>
    <phoneticPr fontId="18" type="noConversion"/>
  </si>
  <si>
    <t>網路媒體</t>
    <phoneticPr fontId="18" type="noConversion"/>
  </si>
  <si>
    <t>114.03.17-114.03.27</t>
    <phoneticPr fontId="18" type="noConversion"/>
  </si>
  <si>
    <t>非營業特種基金預算
(能源研究發展基金)</t>
    <phoneticPr fontId="18" type="noConversion"/>
  </si>
  <si>
    <t>YouTuber網紅合作</t>
    <phoneticPr fontId="18" type="noConversion"/>
  </si>
  <si>
    <t>秘書室</t>
    <phoneticPr fontId="18" type="noConversion"/>
  </si>
  <si>
    <t>非營業特種基金預算
(能源研究發展基金)</t>
    <phoneticPr fontId="18" type="noConversion"/>
  </si>
  <si>
    <t>深得行銷股份有限公司</t>
    <phoneticPr fontId="18" type="noConversion"/>
  </si>
  <si>
    <t>深得行銷股份有限公司</t>
    <phoneticPr fontId="18" type="noConversion"/>
  </si>
  <si>
    <t>結合2025新年、小寒節氣、大學學科能力測驗、大年初一時事，推廣生活中的節能技巧，發布4篇節慶貼文宣導節能，舉生活化、可行性高的節能案例，提高推廣效益。</t>
    <phoneticPr fontId="18" type="noConversion"/>
  </si>
  <si>
    <t>Facebook</t>
    <phoneticPr fontId="18" type="noConversion"/>
  </si>
  <si>
    <t>結合初六開工宣導、小寒節氣推廣生活中的節能技巧，在元宵節宣導提燈電池再利用，共發布3篇時事貼文，貼近民眾生活進而提高宣導效益。</t>
    <phoneticPr fontId="18" type="noConversion"/>
  </si>
  <si>
    <t>Facebook</t>
    <phoneticPr fontId="18" type="noConversion"/>
  </si>
  <si>
    <t>分別從國際海豹日、植樹節、世界睡眠日切入，分享保暖、空氣清淨及電器舒眠等節能祕訣，並在國際婦女節介紹女性在能源中的角色，共發布4篇時事貼文，以生活化角度達到宣導目的。</t>
    <phoneticPr fontId="18" type="noConversion"/>
  </si>
  <si>
    <t>Facebook</t>
    <phoneticPr fontId="18" type="noConversion"/>
  </si>
  <si>
    <t>適逢《進擊的巨人》電影上映，以「巨人」包裝環境部公布的2030減碳目標，介紹再生能源、儲能、碳捕捉等因應方向，發布1篇貼文宣導減碳目標，舉生活化為例吸引民眾關注。</t>
    <phoneticPr fontId="18" type="noConversion"/>
  </si>
  <si>
    <t>結合開學話題，介紹電動公車減碳、減噪、增穩的優點，發布1篇貼文宣導能源轉型目標。</t>
    <phoneticPr fontId="18" type="noConversion"/>
  </si>
  <si>
    <t>從日常穿搭、大掃除、辦年貨、找出「吃電年獸」等趣味方式包裝節電知識，也針對租屋族、寵物族製作有共鳴的內容，共發布6篇貼文，從民眾的生活要事切入，順勢宣導節能方法，能加強民眾的執行意願，達到節能目標。</t>
    <phoneticPr fontId="18" type="noConversion"/>
  </si>
  <si>
    <t>深得行銷股份有限公司</t>
    <phoneticPr fontId="18" type="noConversion"/>
  </si>
  <si>
    <t>以日本「忍者日」為包裝，介紹延長電器壽命及節電技巧，發布1篇貼文，推廣節能行動。</t>
    <phoneticPr fontId="18" type="noConversion"/>
  </si>
  <si>
    <t>以春天出遊、職棒開打為包裝，介紹球場的節能作為，以及民眾能做到的節能撇步，共發布2篇貼文，推廣節能行動。</t>
    <phoneticPr fontId="18" type="noConversion"/>
  </si>
  <si>
    <t>以連假泡溫泉的角度切入，說明溫泉與地熱水的不同，並介紹地熱能知識，增進民眾對再生能源的認識，發布1篇科普貼文。</t>
    <phoneticPr fontId="18" type="noConversion"/>
  </si>
  <si>
    <t>以常見提問切入，介紹太陽能、生質能及小水力發電，共發布3篇科普貼文，增進民眾對再生能源的認識，並打破迷思。</t>
    <phoneticPr fontId="18" type="noConversion"/>
  </si>
  <si>
    <t>製作科普貼文介紹民眾較不熟悉的生質能、生質燃料，並說明公民電廠的優點，共發布3篇科普貼文，增進民眾對再生能源的認識。</t>
    <phoneticPr fontId="18" type="noConversion"/>
  </si>
  <si>
    <t>針對電力議題製作2篇科普貼文，介紹電力排碳技術、微電網的功能，建立民眾的能源素養。</t>
    <phoneticPr fontId="18" type="noConversion"/>
  </si>
  <si>
    <t>針對電力議題製作3篇科普貼文，介紹儲能系統、用電曲線圖，幫助民眾了解電力如何調度，以維持供電穩定。</t>
    <phoneticPr fontId="18" type="noConversion"/>
  </si>
  <si>
    <t>宣導農曆春節期間瓦斯供應穩定，針對民眾可能的顧慮提前說明，避免民眾擔心，提升機關形象。另外也從走春切入，打破需要暖車的迷思，避免民眾浪費汽油。共發布2篇油氣主題貼文。</t>
    <phoneticPr fontId="18" type="noConversion"/>
  </si>
  <si>
    <t>深得行銷股份有限公司</t>
    <phoneticPr fontId="18" type="noConversion"/>
  </si>
  <si>
    <t>說明瓦斯漏氣時的安全檢查方法，以及在家可以暫緩漏氣的做法，發布1篇貼文，宣導瓦斯使用安全。</t>
    <phoneticPr fontId="18" type="noConversion"/>
  </si>
  <si>
    <t>發布2篇「能源小講堂」系列貼文，說明一度電和一度瓦斯的換算、比較桶裝瓦斯和天然氣的差異，增進民眾對瓦斯/天然氣的知識。</t>
    <phoneticPr fontId="18" type="noConversion"/>
  </si>
  <si>
    <t>與《泛科學PanSci》合作製作科普影片，介紹再生能源知識及目前推動成果。跨平台合作能觸及更廣泛的受眾，科普知識內容也讓民眾容易理解、接受。</t>
    <phoneticPr fontId="18" type="noConversion"/>
  </si>
  <si>
    <t>YouTube</t>
    <phoneticPr fontId="18" type="noConversion"/>
  </si>
  <si>
    <t>與生活類YouTuber合作推廣產業節能及家戶節能，藉由大眾喜愛的YouTuber和生活議題拉近能源署與民眾的距離，達到節能宣導效益。</t>
    <phoneticPr fontId="18" type="noConversion"/>
  </si>
  <si>
    <t>前置作業費用。</t>
    <phoneticPr fontId="18" type="noConversion"/>
  </si>
  <si>
    <t>宣傳動力與公用設備補助暨工業區馬達健檢，促使更多廠商投入節電。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</si>
</sst>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&quot; &quot;#,##0&quot; &quot;;&quot;-&quot;#,##0&quot; &quot;;&quot; - &quot;;&quot; &quot;@&quot; &quot;"/>
  </numFmts>
  <fonts count="3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0"/>
      <color indexed="8"/>
      <name val="Century Gothic"/>
      <family val="2"/>
    </font>
    <font>
      <sz val="12"/>
      <name val="Times New Roman"/>
      <family val="1"/>
    </font>
    <font>
      <sz val="12"/>
      <color indexed="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4"/>
      <color rgb="FF000000"/>
      <name val="BiauKaiTC Regular"/>
      <family val="4"/>
      <charset val="136"/>
    </font>
    <font>
      <sz val="12"/>
      <color rgb="FF000000"/>
      <name val="BiauKaiTC Regular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</cellStyleXfs>
  <cellXfs count="46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vertical="top"/>
    </xf>
    <xf numFmtId="0" fontId="20" fillId="0" borderId="5" xfId="0" applyFont="1" applyFill="1" applyBorder="1" applyAlignment="1">
      <alignment horizontal="left" vertical="top" wrapText="1"/>
    </xf>
    <xf numFmtId="176" fontId="20" fillId="0" borderId="6" xfId="0" applyNumberFormat="1" applyFont="1" applyFill="1" applyBorder="1" applyAlignment="1">
      <alignment vertical="top"/>
    </xf>
    <xf numFmtId="0" fontId="21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177" fontId="22" fillId="0" borderId="4" xfId="0" applyNumberFormat="1" applyFont="1" applyFill="1" applyBorder="1" applyAlignment="1">
      <alignment horizontal="left" vertical="top"/>
    </xf>
    <xf numFmtId="176" fontId="22" fillId="0" borderId="4" xfId="0" applyNumberFormat="1" applyFont="1" applyFill="1" applyBorder="1" applyAlignment="1">
      <alignment vertical="top"/>
    </xf>
    <xf numFmtId="0" fontId="20" fillId="0" borderId="4" xfId="0" applyFont="1" applyFill="1" applyBorder="1" applyAlignment="1">
      <alignment horizontal="left" vertical="top" wrapText="1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7" fillId="0" borderId="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vertical="top" textRotation="255" wrapText="1"/>
    </xf>
    <xf numFmtId="0" fontId="14" fillId="0" borderId="3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right" vertical="top"/>
    </xf>
    <xf numFmtId="0" fontId="26" fillId="0" borderId="7" xfId="0" applyFont="1" applyFill="1" applyBorder="1" applyAlignment="1">
      <alignment horizontal="left" vertical="top" wrapText="1"/>
    </xf>
    <xf numFmtId="0" fontId="27" fillId="0" borderId="0" xfId="0" applyFont="1" applyFill="1">
      <alignment vertical="center"/>
    </xf>
    <xf numFmtId="0" fontId="14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0" fillId="0" borderId="9" xfId="0" applyFont="1" applyFill="1" applyBorder="1" applyAlignment="1">
      <alignment vertical="top" textRotation="255" wrapText="1"/>
    </xf>
    <xf numFmtId="0" fontId="26" fillId="0" borderId="7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29" fillId="0" borderId="9" xfId="0" applyFont="1" applyFill="1" applyBorder="1" applyAlignment="1">
      <alignment horizontal="left" vertical="top"/>
    </xf>
    <xf numFmtId="0" fontId="26" fillId="0" borderId="5" xfId="0" applyFont="1" applyFill="1" applyBorder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26" fillId="0" borderId="11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left" vertical="top" wrapText="1"/>
    </xf>
    <xf numFmtId="0" fontId="26" fillId="0" borderId="13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  <cellStyle name="一般 2" xfId="18"/>
    <cellStyle name="一般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topLeftCell="A22" zoomScaleNormal="83" zoomScaleSheetLayoutView="100" workbookViewId="0">
      <selection activeCell="E24" sqref="E24"/>
    </sheetView>
  </sheetViews>
  <sheetFormatPr defaultRowHeight="16.2"/>
  <cols>
    <col min="1" max="1" width="7.33203125" style="10" customWidth="1"/>
    <col min="2" max="2" width="13.88671875" style="10" customWidth="1"/>
    <col min="3" max="3" width="12.77734375" style="10" customWidth="1"/>
    <col min="4" max="4" width="11.6640625" style="10" customWidth="1"/>
    <col min="5" max="5" width="12.21875" style="10" customWidth="1"/>
    <col min="6" max="7" width="11.6640625" style="10" customWidth="1"/>
    <col min="8" max="8" width="12.44140625" style="10" customWidth="1"/>
    <col min="9" max="9" width="15.5546875" style="10" customWidth="1"/>
    <col min="10" max="10" width="11.6640625" style="10" customWidth="1"/>
    <col min="11" max="11" width="37.88671875" style="10" customWidth="1"/>
    <col min="12" max="12" width="11.77734375" style="10" customWidth="1"/>
    <col min="13" max="13" width="10" style="10" customWidth="1"/>
    <col min="14" max="16384" width="8.88671875" style="10"/>
  </cols>
  <sheetData>
    <row r="1" spans="1:14" ht="33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30.6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  <c r="L2" s="14"/>
      <c r="M2" s="14" t="s">
        <v>0</v>
      </c>
    </row>
    <row r="3" spans="1:14" ht="37.200000000000003" customHeight="1">
      <c r="A3" s="15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27</v>
      </c>
      <c r="K3" s="15" t="s">
        <v>10</v>
      </c>
      <c r="L3" s="15" t="s">
        <v>28</v>
      </c>
      <c r="M3" s="15" t="s">
        <v>11</v>
      </c>
    </row>
    <row r="4" spans="1:14" ht="21.6" customHeight="1">
      <c r="A4" s="5"/>
      <c r="B4" s="6" t="s">
        <v>44</v>
      </c>
      <c r="C4" s="6"/>
      <c r="D4" s="6"/>
      <c r="E4" s="6"/>
      <c r="F4" s="6"/>
      <c r="G4" s="6"/>
      <c r="H4" s="7"/>
      <c r="I4" s="8">
        <f>SUM(I5:I25)</f>
        <v>1330000</v>
      </c>
      <c r="J4" s="6"/>
      <c r="K4" s="6"/>
      <c r="L4" s="6"/>
      <c r="M4" s="6"/>
    </row>
    <row r="5" spans="1:14" s="27" customFormat="1" ht="81" customHeight="1">
      <c r="A5" s="9" t="s">
        <v>40</v>
      </c>
      <c r="B5" s="9" t="s">
        <v>52</v>
      </c>
      <c r="C5" s="9" t="s">
        <v>53</v>
      </c>
      <c r="D5" s="22" t="s">
        <v>33</v>
      </c>
      <c r="E5" s="9" t="s">
        <v>54</v>
      </c>
      <c r="F5" s="19" t="s">
        <v>49</v>
      </c>
      <c r="G5" s="17" t="s">
        <v>45</v>
      </c>
      <c r="H5" s="20" t="s">
        <v>47</v>
      </c>
      <c r="I5" s="4">
        <v>0</v>
      </c>
      <c r="J5" s="9" t="s">
        <v>48</v>
      </c>
      <c r="K5" s="9" t="s">
        <v>55</v>
      </c>
      <c r="L5" s="9" t="s">
        <v>56</v>
      </c>
      <c r="M5" s="18" t="s">
        <v>42</v>
      </c>
    </row>
    <row r="6" spans="1:14" s="27" customFormat="1" ht="81.599999999999994" customHeight="1">
      <c r="A6" s="9" t="s">
        <v>40</v>
      </c>
      <c r="B6" s="22" t="s">
        <v>57</v>
      </c>
      <c r="C6" s="28" t="s">
        <v>58</v>
      </c>
      <c r="D6" s="22" t="s">
        <v>33</v>
      </c>
      <c r="E6" s="9" t="s">
        <v>59</v>
      </c>
      <c r="F6" s="19" t="s">
        <v>49</v>
      </c>
      <c r="G6" s="17" t="s">
        <v>45</v>
      </c>
      <c r="H6" s="20" t="s">
        <v>47</v>
      </c>
      <c r="I6" s="4">
        <v>0</v>
      </c>
      <c r="J6" s="9" t="s">
        <v>60</v>
      </c>
      <c r="K6" s="9" t="s">
        <v>133</v>
      </c>
      <c r="L6" s="9" t="s">
        <v>61</v>
      </c>
      <c r="M6" s="18" t="s">
        <v>42</v>
      </c>
      <c r="N6" s="29"/>
    </row>
    <row r="7" spans="1:14" s="27" customFormat="1" ht="66" customHeight="1">
      <c r="A7" s="17" t="s">
        <v>40</v>
      </c>
      <c r="B7" s="19" t="s">
        <v>62</v>
      </c>
      <c r="C7" s="19" t="s">
        <v>63</v>
      </c>
      <c r="D7" s="19" t="s">
        <v>64</v>
      </c>
      <c r="E7" s="19" t="s">
        <v>65</v>
      </c>
      <c r="F7" s="19" t="s">
        <v>49</v>
      </c>
      <c r="G7" s="17" t="s">
        <v>45</v>
      </c>
      <c r="H7" s="20" t="s">
        <v>47</v>
      </c>
      <c r="I7" s="4">
        <v>0</v>
      </c>
      <c r="J7" s="19" t="s">
        <v>48</v>
      </c>
      <c r="K7" s="19" t="s">
        <v>66</v>
      </c>
      <c r="L7" s="19" t="s">
        <v>67</v>
      </c>
      <c r="M7" s="18" t="s">
        <v>68</v>
      </c>
    </row>
    <row r="8" spans="1:14" s="30" customFormat="1" ht="80.400000000000006" customHeight="1">
      <c r="A8" s="17" t="s">
        <v>40</v>
      </c>
      <c r="B8" s="40" t="s">
        <v>77</v>
      </c>
      <c r="C8" s="19" t="s">
        <v>78</v>
      </c>
      <c r="D8" s="19" t="s">
        <v>79</v>
      </c>
      <c r="E8" s="19" t="s">
        <v>80</v>
      </c>
      <c r="F8" s="19" t="s">
        <v>81</v>
      </c>
      <c r="G8" s="19" t="s">
        <v>82</v>
      </c>
      <c r="H8" s="19" t="s">
        <v>83</v>
      </c>
      <c r="I8" s="4">
        <f>7750*4</f>
        <v>31000</v>
      </c>
      <c r="J8" s="19" t="s">
        <v>107</v>
      </c>
      <c r="K8" s="19" t="s">
        <v>108</v>
      </c>
      <c r="L8" s="19" t="s">
        <v>109</v>
      </c>
      <c r="M8" s="19"/>
    </row>
    <row r="9" spans="1:14" s="30" customFormat="1" ht="68.400000000000006" customHeight="1">
      <c r="A9" s="21"/>
      <c r="B9" s="41"/>
      <c r="C9" s="19" t="s">
        <v>75</v>
      </c>
      <c r="D9" s="19" t="s">
        <v>33</v>
      </c>
      <c r="E9" s="19" t="s">
        <v>84</v>
      </c>
      <c r="F9" s="19" t="s">
        <v>85</v>
      </c>
      <c r="G9" s="19" t="s">
        <v>76</v>
      </c>
      <c r="H9" s="19" t="s">
        <v>46</v>
      </c>
      <c r="I9" s="4">
        <f>7750*3</f>
        <v>23250</v>
      </c>
      <c r="J9" s="19" t="s">
        <v>107</v>
      </c>
      <c r="K9" s="19" t="s">
        <v>110</v>
      </c>
      <c r="L9" s="19" t="s">
        <v>111</v>
      </c>
      <c r="M9" s="19"/>
    </row>
    <row r="10" spans="1:14" s="30" customFormat="1" ht="97.2" customHeight="1">
      <c r="A10" s="21"/>
      <c r="B10" s="42"/>
      <c r="C10" s="19" t="s">
        <v>75</v>
      </c>
      <c r="D10" s="19" t="s">
        <v>33</v>
      </c>
      <c r="E10" s="19" t="s">
        <v>86</v>
      </c>
      <c r="F10" s="19" t="s">
        <v>85</v>
      </c>
      <c r="G10" s="19" t="s">
        <v>76</v>
      </c>
      <c r="H10" s="19" t="s">
        <v>46</v>
      </c>
      <c r="I10" s="4">
        <f>7750*4</f>
        <v>31000</v>
      </c>
      <c r="J10" s="19" t="s">
        <v>107</v>
      </c>
      <c r="K10" s="19" t="s">
        <v>112</v>
      </c>
      <c r="L10" s="19" t="s">
        <v>113</v>
      </c>
      <c r="M10" s="19"/>
    </row>
    <row r="11" spans="1:14" s="30" customFormat="1" ht="81.599999999999994" customHeight="1">
      <c r="A11" s="35"/>
      <c r="B11" s="36" t="s">
        <v>69</v>
      </c>
      <c r="C11" s="19" t="s">
        <v>75</v>
      </c>
      <c r="D11" s="19" t="s">
        <v>33</v>
      </c>
      <c r="E11" s="19" t="s">
        <v>70</v>
      </c>
      <c r="F11" s="19" t="s">
        <v>85</v>
      </c>
      <c r="G11" s="19" t="s">
        <v>76</v>
      </c>
      <c r="H11" s="19" t="s">
        <v>46</v>
      </c>
      <c r="I11" s="4">
        <f>7750*1</f>
        <v>7750</v>
      </c>
      <c r="J11" s="19" t="s">
        <v>107</v>
      </c>
      <c r="K11" s="19" t="s">
        <v>114</v>
      </c>
      <c r="L11" s="19" t="s">
        <v>113</v>
      </c>
      <c r="M11" s="19"/>
    </row>
    <row r="12" spans="1:14" s="30" customFormat="1" ht="64.8" customHeight="1">
      <c r="A12" s="26" t="s">
        <v>74</v>
      </c>
      <c r="B12" s="34" t="s">
        <v>69</v>
      </c>
      <c r="C12" s="19" t="s">
        <v>75</v>
      </c>
      <c r="D12" s="19" t="s">
        <v>33</v>
      </c>
      <c r="E12" s="19" t="s">
        <v>87</v>
      </c>
      <c r="F12" s="19" t="s">
        <v>85</v>
      </c>
      <c r="G12" s="19" t="s">
        <v>76</v>
      </c>
      <c r="H12" s="19" t="s">
        <v>46</v>
      </c>
      <c r="I12" s="4">
        <f>7750*1</f>
        <v>7750</v>
      </c>
      <c r="J12" s="19" t="s">
        <v>106</v>
      </c>
      <c r="K12" s="19" t="s">
        <v>115</v>
      </c>
      <c r="L12" s="19" t="s">
        <v>113</v>
      </c>
      <c r="M12" s="19"/>
    </row>
    <row r="13" spans="1:14" s="30" customFormat="1" ht="112.8" customHeight="1">
      <c r="A13" s="21"/>
      <c r="B13" s="43" t="s">
        <v>71</v>
      </c>
      <c r="C13" s="19" t="s">
        <v>75</v>
      </c>
      <c r="D13" s="19" t="s">
        <v>33</v>
      </c>
      <c r="E13" s="19" t="s">
        <v>72</v>
      </c>
      <c r="F13" s="19" t="s">
        <v>85</v>
      </c>
      <c r="G13" s="19" t="s">
        <v>76</v>
      </c>
      <c r="H13" s="19" t="s">
        <v>46</v>
      </c>
      <c r="I13" s="4">
        <f>7750*6</f>
        <v>46500</v>
      </c>
      <c r="J13" s="19" t="s">
        <v>107</v>
      </c>
      <c r="K13" s="19" t="s">
        <v>116</v>
      </c>
      <c r="L13" s="19" t="s">
        <v>111</v>
      </c>
      <c r="M13" s="19"/>
    </row>
    <row r="14" spans="1:14" s="30" customFormat="1" ht="67.2" customHeight="1">
      <c r="A14" s="21"/>
      <c r="B14" s="43"/>
      <c r="C14" s="19" t="s">
        <v>75</v>
      </c>
      <c r="D14" s="19" t="s">
        <v>33</v>
      </c>
      <c r="E14" s="19" t="s">
        <v>88</v>
      </c>
      <c r="F14" s="19" t="s">
        <v>85</v>
      </c>
      <c r="G14" s="19" t="s">
        <v>76</v>
      </c>
      <c r="H14" s="19" t="s">
        <v>46</v>
      </c>
      <c r="I14" s="4">
        <f>7750*1</f>
        <v>7750</v>
      </c>
      <c r="J14" s="19" t="s">
        <v>117</v>
      </c>
      <c r="K14" s="19" t="s">
        <v>118</v>
      </c>
      <c r="L14" s="19" t="s">
        <v>111</v>
      </c>
      <c r="M14" s="19"/>
    </row>
    <row r="15" spans="1:14" s="30" customFormat="1" ht="65.400000000000006" customHeight="1">
      <c r="A15" s="21"/>
      <c r="B15" s="44"/>
      <c r="C15" s="19" t="s">
        <v>75</v>
      </c>
      <c r="D15" s="19" t="s">
        <v>33</v>
      </c>
      <c r="E15" s="19" t="s">
        <v>89</v>
      </c>
      <c r="F15" s="19" t="s">
        <v>85</v>
      </c>
      <c r="G15" s="19" t="s">
        <v>76</v>
      </c>
      <c r="H15" s="19" t="s">
        <v>46</v>
      </c>
      <c r="I15" s="4">
        <f>7750*2</f>
        <v>15500</v>
      </c>
      <c r="J15" s="19" t="s">
        <v>107</v>
      </c>
      <c r="K15" s="19" t="s">
        <v>119</v>
      </c>
      <c r="L15" s="19" t="s">
        <v>109</v>
      </c>
      <c r="M15" s="19"/>
    </row>
    <row r="16" spans="1:14" s="31" customFormat="1" ht="66" customHeight="1">
      <c r="A16" s="21"/>
      <c r="B16" s="45" t="s">
        <v>73</v>
      </c>
      <c r="C16" s="19" t="s">
        <v>75</v>
      </c>
      <c r="D16" s="19" t="s">
        <v>33</v>
      </c>
      <c r="E16" s="19" t="s">
        <v>90</v>
      </c>
      <c r="F16" s="19" t="s">
        <v>85</v>
      </c>
      <c r="G16" s="19" t="s">
        <v>76</v>
      </c>
      <c r="H16" s="19" t="s">
        <v>46</v>
      </c>
      <c r="I16" s="4">
        <f>7750*1</f>
        <v>7750</v>
      </c>
      <c r="J16" s="19" t="s">
        <v>107</v>
      </c>
      <c r="K16" s="19" t="s">
        <v>120</v>
      </c>
      <c r="L16" s="19" t="s">
        <v>113</v>
      </c>
      <c r="M16" s="19"/>
    </row>
    <row r="17" spans="1:13" s="31" customFormat="1" ht="66" customHeight="1">
      <c r="A17" s="21"/>
      <c r="B17" s="43"/>
      <c r="C17" s="19" t="s">
        <v>75</v>
      </c>
      <c r="D17" s="19" t="s">
        <v>33</v>
      </c>
      <c r="E17" s="19" t="s">
        <v>91</v>
      </c>
      <c r="F17" s="19" t="s">
        <v>85</v>
      </c>
      <c r="G17" s="19" t="s">
        <v>76</v>
      </c>
      <c r="H17" s="19" t="s">
        <v>46</v>
      </c>
      <c r="I17" s="4">
        <f>7750*3</f>
        <v>23250</v>
      </c>
      <c r="J17" s="19" t="s">
        <v>106</v>
      </c>
      <c r="K17" s="19" t="s">
        <v>121</v>
      </c>
      <c r="L17" s="19" t="s">
        <v>111</v>
      </c>
      <c r="M17" s="19"/>
    </row>
    <row r="18" spans="1:13" s="31" customFormat="1" ht="67.2" customHeight="1">
      <c r="A18" s="21"/>
      <c r="B18" s="44"/>
      <c r="C18" s="19" t="s">
        <v>75</v>
      </c>
      <c r="D18" s="19" t="s">
        <v>33</v>
      </c>
      <c r="E18" s="19" t="s">
        <v>92</v>
      </c>
      <c r="F18" s="19" t="s">
        <v>85</v>
      </c>
      <c r="G18" s="19" t="s">
        <v>76</v>
      </c>
      <c r="H18" s="19" t="s">
        <v>46</v>
      </c>
      <c r="I18" s="4">
        <f>7750*3</f>
        <v>23250</v>
      </c>
      <c r="J18" s="19" t="s">
        <v>106</v>
      </c>
      <c r="K18" s="19" t="s">
        <v>122</v>
      </c>
      <c r="L18" s="19" t="s">
        <v>111</v>
      </c>
      <c r="M18" s="19"/>
    </row>
    <row r="19" spans="1:13" s="31" customFormat="1" ht="66.599999999999994" customHeight="1">
      <c r="A19" s="32"/>
      <c r="B19" s="34" t="s">
        <v>93</v>
      </c>
      <c r="C19" s="19" t="s">
        <v>75</v>
      </c>
      <c r="D19" s="19" t="s">
        <v>33</v>
      </c>
      <c r="E19" s="19" t="s">
        <v>94</v>
      </c>
      <c r="F19" s="19" t="s">
        <v>85</v>
      </c>
      <c r="G19" s="19" t="s">
        <v>76</v>
      </c>
      <c r="H19" s="19" t="s">
        <v>46</v>
      </c>
      <c r="I19" s="4">
        <f>7750*2</f>
        <v>15500</v>
      </c>
      <c r="J19" s="19" t="s">
        <v>107</v>
      </c>
      <c r="K19" s="19" t="s">
        <v>123</v>
      </c>
      <c r="L19" s="19" t="s">
        <v>111</v>
      </c>
      <c r="M19" s="19"/>
    </row>
    <row r="20" spans="1:13" s="31" customFormat="1" ht="67.8" customHeight="1">
      <c r="A20" s="26" t="s">
        <v>74</v>
      </c>
      <c r="B20" s="33" t="s">
        <v>93</v>
      </c>
      <c r="C20" s="19" t="s">
        <v>75</v>
      </c>
      <c r="D20" s="19" t="s">
        <v>33</v>
      </c>
      <c r="E20" s="19" t="s">
        <v>95</v>
      </c>
      <c r="F20" s="19" t="s">
        <v>85</v>
      </c>
      <c r="G20" s="19" t="s">
        <v>76</v>
      </c>
      <c r="H20" s="19" t="s">
        <v>46</v>
      </c>
      <c r="I20" s="4">
        <f>7750*3</f>
        <v>23250</v>
      </c>
      <c r="J20" s="19" t="s">
        <v>107</v>
      </c>
      <c r="K20" s="19" t="s">
        <v>124</v>
      </c>
      <c r="L20" s="19" t="s">
        <v>43</v>
      </c>
      <c r="M20" s="19"/>
    </row>
    <row r="21" spans="1:13" s="31" customFormat="1" ht="83.4" customHeight="1">
      <c r="A21" s="21"/>
      <c r="B21" s="45" t="s">
        <v>96</v>
      </c>
      <c r="C21" s="19" t="s">
        <v>75</v>
      </c>
      <c r="D21" s="19" t="s">
        <v>33</v>
      </c>
      <c r="E21" s="19" t="s">
        <v>97</v>
      </c>
      <c r="F21" s="19" t="s">
        <v>85</v>
      </c>
      <c r="G21" s="19" t="s">
        <v>76</v>
      </c>
      <c r="H21" s="19" t="s">
        <v>46</v>
      </c>
      <c r="I21" s="4">
        <f>7750*2</f>
        <v>15500</v>
      </c>
      <c r="J21" s="19" t="s">
        <v>107</v>
      </c>
      <c r="K21" s="19" t="s">
        <v>125</v>
      </c>
      <c r="L21" s="19" t="s">
        <v>43</v>
      </c>
      <c r="M21" s="19"/>
    </row>
    <row r="22" spans="1:13" s="31" customFormat="1" ht="66.599999999999994" customHeight="1">
      <c r="A22" s="21"/>
      <c r="B22" s="43"/>
      <c r="C22" s="19" t="s">
        <v>75</v>
      </c>
      <c r="D22" s="19" t="s">
        <v>33</v>
      </c>
      <c r="E22" s="19" t="s">
        <v>98</v>
      </c>
      <c r="F22" s="19" t="s">
        <v>85</v>
      </c>
      <c r="G22" s="19" t="s">
        <v>76</v>
      </c>
      <c r="H22" s="19" t="s">
        <v>46</v>
      </c>
      <c r="I22" s="4">
        <f>7750*1</f>
        <v>7750</v>
      </c>
      <c r="J22" s="19" t="s">
        <v>126</v>
      </c>
      <c r="K22" s="19" t="s">
        <v>127</v>
      </c>
      <c r="L22" s="19" t="s">
        <v>111</v>
      </c>
      <c r="M22" s="19"/>
    </row>
    <row r="23" spans="1:13" s="31" customFormat="1" ht="65.400000000000006" customHeight="1">
      <c r="A23" s="21"/>
      <c r="B23" s="44"/>
      <c r="C23" s="19" t="s">
        <v>99</v>
      </c>
      <c r="D23" s="19" t="s">
        <v>100</v>
      </c>
      <c r="E23" s="19" t="s">
        <v>101</v>
      </c>
      <c r="F23" s="19" t="s">
        <v>85</v>
      </c>
      <c r="G23" s="19" t="s">
        <v>102</v>
      </c>
      <c r="H23" s="19" t="s">
        <v>46</v>
      </c>
      <c r="I23" s="4">
        <f>7750*2</f>
        <v>15500</v>
      </c>
      <c r="J23" s="19" t="s">
        <v>107</v>
      </c>
      <c r="K23" s="19" t="s">
        <v>128</v>
      </c>
      <c r="L23" s="19" t="s">
        <v>109</v>
      </c>
      <c r="M23" s="19"/>
    </row>
    <row r="24" spans="1:13" s="31" customFormat="1" ht="74.400000000000006" customHeight="1">
      <c r="A24" s="21"/>
      <c r="B24" s="45" t="s">
        <v>103</v>
      </c>
      <c r="C24" s="19" t="s">
        <v>75</v>
      </c>
      <c r="D24" s="19" t="s">
        <v>33</v>
      </c>
      <c r="E24" s="19"/>
      <c r="F24" s="19" t="s">
        <v>85</v>
      </c>
      <c r="G24" s="19" t="s">
        <v>76</v>
      </c>
      <c r="H24" s="19" t="s">
        <v>46</v>
      </c>
      <c r="I24" s="4">
        <v>520000</v>
      </c>
      <c r="J24" s="19" t="s">
        <v>106</v>
      </c>
      <c r="K24" s="19" t="s">
        <v>129</v>
      </c>
      <c r="L24" s="19" t="s">
        <v>130</v>
      </c>
      <c r="M24" s="19" t="s">
        <v>132</v>
      </c>
    </row>
    <row r="25" spans="1:13" s="31" customFormat="1" ht="65.400000000000006" customHeight="1">
      <c r="A25" s="32"/>
      <c r="B25" s="44"/>
      <c r="C25" s="19" t="s">
        <v>75</v>
      </c>
      <c r="D25" s="19" t="s">
        <v>33</v>
      </c>
      <c r="E25" s="19"/>
      <c r="F25" s="19" t="s">
        <v>104</v>
      </c>
      <c r="G25" s="19" t="s">
        <v>105</v>
      </c>
      <c r="H25" s="19" t="s">
        <v>46</v>
      </c>
      <c r="I25" s="4">
        <v>507750</v>
      </c>
      <c r="J25" s="19" t="s">
        <v>106</v>
      </c>
      <c r="K25" s="19" t="s">
        <v>131</v>
      </c>
      <c r="L25" s="19" t="s">
        <v>130</v>
      </c>
      <c r="M25" s="19" t="s">
        <v>132</v>
      </c>
    </row>
    <row r="26" spans="1:13" ht="22.2" customHeight="1">
      <c r="A26" s="5"/>
      <c r="B26" s="6" t="s">
        <v>41</v>
      </c>
      <c r="C26" s="6"/>
      <c r="D26" s="6"/>
      <c r="E26" s="6"/>
      <c r="F26" s="6"/>
      <c r="G26" s="6"/>
      <c r="H26" s="7"/>
      <c r="I26" s="8">
        <f>SUM(I27:I27)</f>
        <v>0</v>
      </c>
      <c r="J26" s="6"/>
      <c r="K26" s="6"/>
      <c r="L26" s="6"/>
      <c r="M26" s="6"/>
    </row>
    <row r="27" spans="1:13" ht="69" customHeight="1">
      <c r="A27" s="22" t="s">
        <v>40</v>
      </c>
      <c r="B27" s="3" t="s">
        <v>31</v>
      </c>
      <c r="C27" s="3" t="s">
        <v>32</v>
      </c>
      <c r="D27" s="3" t="s">
        <v>33</v>
      </c>
      <c r="E27" s="9" t="s">
        <v>51</v>
      </c>
      <c r="F27" s="3" t="s">
        <v>34</v>
      </c>
      <c r="G27" s="3" t="s">
        <v>35</v>
      </c>
      <c r="H27" s="3" t="s">
        <v>36</v>
      </c>
      <c r="I27" s="4">
        <v>0</v>
      </c>
      <c r="J27" s="3" t="s">
        <v>37</v>
      </c>
      <c r="K27" s="3" t="s">
        <v>38</v>
      </c>
      <c r="L27" s="22" t="s">
        <v>39</v>
      </c>
      <c r="M27" s="22" t="s">
        <v>42</v>
      </c>
    </row>
    <row r="28" spans="1:13">
      <c r="A28" s="23" t="s">
        <v>12</v>
      </c>
      <c r="B28" s="2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25" t="s">
        <v>13</v>
      </c>
      <c r="B29" s="37" t="s">
        <v>14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>
      <c r="A30" s="25" t="s">
        <v>15</v>
      </c>
      <c r="B30" s="37" t="s">
        <v>29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>
      <c r="A31" s="25" t="s">
        <v>16</v>
      </c>
      <c r="B31" s="37" t="s">
        <v>17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>
      <c r="A32" s="25" t="s">
        <v>18</v>
      </c>
      <c r="B32" s="38" t="s">
        <v>30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>
      <c r="A33" s="25" t="s">
        <v>19</v>
      </c>
      <c r="B33" s="1" t="s">
        <v>20</v>
      </c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5" t="s">
        <v>21</v>
      </c>
      <c r="B34" s="1" t="s">
        <v>22</v>
      </c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5" t="s">
        <v>23</v>
      </c>
      <c r="B35" s="38" t="s">
        <v>24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>
      <c r="A36" s="25" t="s">
        <v>25</v>
      </c>
      <c r="B36" s="23" t="s">
        <v>26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11">
    <mergeCell ref="B31:M31"/>
    <mergeCell ref="B32:M32"/>
    <mergeCell ref="B35:M35"/>
    <mergeCell ref="A1:M1"/>
    <mergeCell ref="B29:M29"/>
    <mergeCell ref="B30:M30"/>
    <mergeCell ref="B8:B10"/>
    <mergeCell ref="B13:B15"/>
    <mergeCell ref="B16:B18"/>
    <mergeCell ref="B21:B23"/>
    <mergeCell ref="B24:B25"/>
  </mergeCells>
  <phoneticPr fontId="18" type="noConversion"/>
  <printOptions horizontalCentered="1"/>
  <pageMargins left="0.17" right="0.18" top="0.51181102362204722" bottom="0.47244094488188981" header="0" footer="0.11811023622047245"/>
  <pageSetup paperSize="9" scale="80" orientation="landscape" r:id="rId1"/>
  <headerFooter>
    <oddFooter>&amp;C~&amp;P~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</vt:lpstr>
      <vt:lpstr>工作表!Print_Titles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陳寶珠</cp:lastModifiedBy>
  <cp:lastPrinted>2025-04-01T10:59:15Z</cp:lastPrinted>
  <dcterms:created xsi:type="dcterms:W3CDTF">2020-11-02T02:13:46Z</dcterms:created>
  <dcterms:modified xsi:type="dcterms:W3CDTF">2025-04-08T01:44:35Z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