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3715" windowHeight="9810" activeTab="3"/>
  </bookViews>
  <sheets>
    <sheet name="基金來源、用途餘絀預計表" sheetId="1" r:id="rId1"/>
    <sheet name="現金流量預計表" sheetId="2" r:id="rId2"/>
    <sheet name="基金來源明細表" sheetId="4" r:id="rId3"/>
    <sheet name="基金用途明細表" sheetId="5" r:id="rId4"/>
    <sheet name="單位成本分析表" sheetId="6" r:id="rId5"/>
    <sheet name="預計平衡表" sheetId="7" r:id="rId6"/>
    <sheet name=" 5 年來主要業務計畫分析表" sheetId="8" r:id="rId7"/>
    <sheet name="各項費用彙計表" sheetId="9" r:id="rId8"/>
  </sheets>
  <definedNames>
    <definedName name="A_G_A1">#N/A</definedName>
    <definedName name="_xlnm.Print_Area" localSheetId="7">各項費用彙計表!$A$1:$H$30</definedName>
    <definedName name="_xlnm.Print_Area" localSheetId="2">基金來源明細表!$A$1:$G$16</definedName>
    <definedName name="_xlnm.Print_Area" localSheetId="4">單位成本分析表!$A$1:$F$27</definedName>
    <definedName name="Print_Area_MI" localSheetId="6">#REF!</definedName>
    <definedName name="Print_Area_MI" localSheetId="7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_xlnm.Print_Titles" localSheetId="1">現金流量預計表!$1:$1</definedName>
    <definedName name="_xlnm.Print_Titles" localSheetId="5">預計平衡表!$1:$1</definedName>
    <definedName name="石油" localSheetId="4">#REF!</definedName>
    <definedName name="石油">#REF!</definedName>
    <definedName name="石油1" localSheetId="4">#REF!</definedName>
    <definedName name="石油1">#REF!</definedName>
    <definedName name="再生" localSheetId="4">#REF!</definedName>
    <definedName name="再生">#REF!</definedName>
    <definedName name="再生1" localSheetId="4">#REF!</definedName>
    <definedName name="再生1">#REF!</definedName>
    <definedName name="能源" localSheetId="4">#REF!</definedName>
    <definedName name="能源">#REF!</definedName>
  </definedNames>
  <calcPr calcId="145621"/>
</workbook>
</file>

<file path=xl/calcChain.xml><?xml version="1.0" encoding="utf-8"?>
<calcChain xmlns="http://schemas.openxmlformats.org/spreadsheetml/2006/main">
  <c r="A8" i="9" l="1"/>
  <c r="B8" i="9"/>
  <c r="E8" i="9"/>
  <c r="D8" i="9" s="1"/>
  <c r="F8" i="9"/>
  <c r="G8" i="9"/>
  <c r="H8" i="9"/>
  <c r="D9" i="9"/>
  <c r="D10" i="9"/>
  <c r="A12" i="9"/>
  <c r="B12" i="9"/>
  <c r="E12" i="9"/>
  <c r="D12" i="9" s="1"/>
  <c r="F12" i="9"/>
  <c r="G12" i="9"/>
  <c r="H12" i="9"/>
  <c r="D13" i="9"/>
  <c r="A30" i="9"/>
  <c r="B30" i="9"/>
  <c r="E30" i="9"/>
  <c r="F30" i="9"/>
  <c r="G30" i="9"/>
  <c r="H30" i="9"/>
  <c r="G7" i="8"/>
  <c r="G10" i="8"/>
  <c r="G13" i="8"/>
  <c r="G16" i="8"/>
  <c r="G19" i="8"/>
  <c r="A3" i="7"/>
  <c r="A2" i="7" s="1"/>
  <c r="A19" i="7" s="1"/>
  <c r="C3" i="7"/>
  <c r="C2" i="7" s="1"/>
  <c r="D3" i="7"/>
  <c r="D2" i="7" s="1"/>
  <c r="D19" i="7" s="1"/>
  <c r="E4" i="7"/>
  <c r="E5" i="7"/>
  <c r="E6" i="7"/>
  <c r="E7" i="7"/>
  <c r="E8" i="7"/>
  <c r="E9" i="7"/>
  <c r="A10" i="7"/>
  <c r="C10" i="7"/>
  <c r="D10" i="7"/>
  <c r="E10" i="7"/>
  <c r="E11" i="7"/>
  <c r="E12" i="7"/>
  <c r="E13" i="7"/>
  <c r="E14" i="7"/>
  <c r="A15" i="7"/>
  <c r="C15" i="7"/>
  <c r="D15" i="7"/>
  <c r="E15" i="7"/>
  <c r="E16" i="7"/>
  <c r="E17" i="7"/>
  <c r="E18" i="7"/>
  <c r="A21" i="7"/>
  <c r="A20" i="7" s="1"/>
  <c r="A31" i="7" s="1"/>
  <c r="C21" i="7"/>
  <c r="E21" i="7" s="1"/>
  <c r="D21" i="7"/>
  <c r="D20" i="7" s="1"/>
  <c r="D31" i="7" s="1"/>
  <c r="E22" i="7"/>
  <c r="E23" i="7"/>
  <c r="E24" i="7"/>
  <c r="A25" i="7"/>
  <c r="C25" i="7"/>
  <c r="E25" i="7" s="1"/>
  <c r="D25" i="7"/>
  <c r="E26" i="7"/>
  <c r="E27" i="7"/>
  <c r="A29" i="7"/>
  <c r="A28" i="7" s="1"/>
  <c r="C29" i="7"/>
  <c r="C28" i="7" s="1"/>
  <c r="D29" i="7"/>
  <c r="D28" i="7" s="1"/>
  <c r="E29" i="7"/>
  <c r="E30" i="7"/>
  <c r="E27" i="6"/>
  <c r="A7" i="5"/>
  <c r="A9" i="5"/>
  <c r="C9" i="5"/>
  <c r="C7" i="5" s="1"/>
  <c r="C30" i="5" s="1"/>
  <c r="D9" i="5"/>
  <c r="D7" i="5" s="1"/>
  <c r="D30" i="5" s="1"/>
  <c r="A20" i="5"/>
  <c r="C20" i="5"/>
  <c r="D20" i="5"/>
  <c r="A30" i="5"/>
  <c r="D30" i="9" l="1"/>
  <c r="C19" i="7"/>
  <c r="E2" i="7"/>
  <c r="E28" i="7"/>
  <c r="E3" i="7"/>
  <c r="C20" i="7"/>
  <c r="E9" i="4"/>
  <c r="E11" i="4"/>
  <c r="E16" i="4" s="1"/>
  <c r="E14" i="4"/>
  <c r="B4" i="2"/>
  <c r="B9" i="2" s="1"/>
  <c r="B11" i="2"/>
  <c r="B15" i="2"/>
  <c r="B20" i="2"/>
  <c r="B22" i="2"/>
  <c r="B25" i="2"/>
  <c r="B27" i="2"/>
  <c r="B31" i="2"/>
  <c r="B36" i="2"/>
  <c r="B38" i="2"/>
  <c r="B41" i="2"/>
  <c r="B43" i="2"/>
  <c r="A3" i="1"/>
  <c r="A2" i="1" s="1"/>
  <c r="A28" i="1" s="1"/>
  <c r="A31" i="1" s="1"/>
  <c r="C3" i="1"/>
  <c r="D3" i="1"/>
  <c r="E4" i="1"/>
  <c r="E5" i="1"/>
  <c r="E6" i="1"/>
  <c r="E7" i="1"/>
  <c r="A8" i="1"/>
  <c r="C8" i="1"/>
  <c r="D8" i="1"/>
  <c r="E9" i="1"/>
  <c r="E10" i="1"/>
  <c r="A11" i="1"/>
  <c r="C11" i="1"/>
  <c r="D11" i="1"/>
  <c r="E11" i="1" s="1"/>
  <c r="E12" i="1"/>
  <c r="E13" i="1"/>
  <c r="E14" i="1"/>
  <c r="E15" i="1"/>
  <c r="A16" i="1"/>
  <c r="C16" i="1"/>
  <c r="D16" i="1"/>
  <c r="E17" i="1"/>
  <c r="A18" i="1"/>
  <c r="C18" i="1"/>
  <c r="E18" i="1" s="1"/>
  <c r="D18" i="1"/>
  <c r="E19" i="1"/>
  <c r="E20" i="1"/>
  <c r="E21" i="1"/>
  <c r="E22" i="1"/>
  <c r="E23" i="1"/>
  <c r="E24" i="1"/>
  <c r="E25" i="1"/>
  <c r="E26" i="1"/>
  <c r="E27" i="1"/>
  <c r="A30" i="1"/>
  <c r="C30" i="1"/>
  <c r="D30" i="1"/>
  <c r="E30" i="1"/>
  <c r="E20" i="7" l="1"/>
  <c r="C31" i="7"/>
  <c r="E19" i="7"/>
  <c r="E8" i="1"/>
  <c r="D2" i="1"/>
  <c r="D28" i="1" s="1"/>
  <c r="D31" i="1" s="1"/>
  <c r="E16" i="1"/>
  <c r="C2" i="1"/>
  <c r="C28" i="1" s="1"/>
  <c r="B44" i="2"/>
  <c r="E3" i="1"/>
  <c r="E31" i="7" l="1"/>
  <c r="E2" i="1"/>
  <c r="C29" i="1"/>
  <c r="E29" i="1" s="1"/>
  <c r="B46" i="2"/>
  <c r="E28" i="1"/>
  <c r="C31" i="1" l="1"/>
  <c r="E31" i="1" s="1"/>
</calcChain>
</file>

<file path=xl/sharedStrings.xml><?xml version="1.0" encoding="utf-8"?>
<sst xmlns="http://schemas.openxmlformats.org/spreadsheetml/2006/main" count="258" uniqueCount="230">
  <si>
    <t>六、期末基金餘額</t>
    <phoneticPr fontId="2" type="noConversion"/>
  </si>
  <si>
    <t>五、解繳國庫</t>
    <phoneticPr fontId="2" type="noConversion"/>
  </si>
  <si>
    <t>四、期初基金餘額</t>
    <phoneticPr fontId="2" type="noConversion"/>
  </si>
  <si>
    <t>二、基金用途</t>
    <phoneticPr fontId="2" type="noConversion"/>
  </si>
  <si>
    <t>一、基金來源</t>
    <phoneticPr fontId="6" type="noConversion"/>
  </si>
  <si>
    <t>上年度預算數</t>
    <phoneticPr fontId="6" type="noConversion"/>
  </si>
  <si>
    <t>本年度預算數</t>
    <phoneticPr fontId="6" type="noConversion"/>
  </si>
  <si>
    <t>項　　　　　　目</t>
    <phoneticPr fontId="2" type="noConversion"/>
  </si>
  <si>
    <t>前年度決算數</t>
    <phoneticPr fontId="2" type="noConversion"/>
  </si>
  <si>
    <t>五、期末現金及約當現金</t>
    <phoneticPr fontId="6" type="noConversion"/>
  </si>
  <si>
    <t>四、期初現金及約當現金</t>
    <phoneticPr fontId="6" type="noConversion"/>
  </si>
  <si>
    <t>二、其他活動之現金流量</t>
    <phoneticPr fontId="6" type="noConversion"/>
  </si>
  <si>
    <t>一、業務活動之現金流量</t>
    <phoneticPr fontId="6" type="noConversion"/>
  </si>
  <si>
    <t>說明</t>
    <phoneticPr fontId="6" type="noConversion"/>
  </si>
  <si>
    <t>預算數</t>
    <phoneticPr fontId="6" type="noConversion"/>
  </si>
  <si>
    <t>項　　　　　　　目</t>
    <phoneticPr fontId="2" type="noConversion"/>
  </si>
  <si>
    <r>
      <rPr>
        <b/>
        <sz val="12"/>
        <rFont val="標楷體"/>
        <family val="4"/>
        <charset val="136"/>
      </rPr>
      <t>總</t>
    </r>
    <r>
      <rPr>
        <b/>
        <sz val="12"/>
        <rFont val="Times New Roman"/>
        <family val="1"/>
      </rPr>
      <t xml:space="preserve">       </t>
    </r>
    <r>
      <rPr>
        <b/>
        <sz val="12"/>
        <rFont val="標楷體"/>
        <family val="4"/>
        <charset val="136"/>
      </rPr>
      <t>計</t>
    </r>
    <phoneticPr fontId="2" type="noConversion"/>
  </si>
  <si>
    <t xml:space="preserve"> </t>
  </si>
  <si>
    <t xml:space="preserve">    </t>
  </si>
  <si>
    <r>
      <rPr>
        <b/>
        <sz val="12"/>
        <rFont val="標楷體"/>
        <family val="4"/>
        <charset val="136"/>
      </rPr>
      <t>三、其他收入</t>
    </r>
    <phoneticPr fontId="2" type="noConversion"/>
  </si>
  <si>
    <r>
      <rPr>
        <b/>
        <sz val="12"/>
        <rFont val="標楷體"/>
        <family val="4"/>
        <charset val="136"/>
      </rPr>
      <t>二、財產收入</t>
    </r>
    <phoneticPr fontId="2" type="noConversion"/>
  </si>
  <si>
    <r>
      <rPr>
        <b/>
        <sz val="12"/>
        <rFont val="標楷體"/>
        <family val="4"/>
        <charset val="136"/>
      </rPr>
      <t>一、徵收及依法分配收入</t>
    </r>
    <phoneticPr fontId="2" type="noConversion"/>
  </si>
  <si>
    <r>
      <rPr>
        <sz val="12"/>
        <rFont val="標楷體"/>
        <family val="4"/>
        <charset val="136"/>
      </rPr>
      <t>單位：新臺幣千元</t>
    </r>
    <phoneticPr fontId="7" type="noConversion"/>
  </si>
  <si>
    <t xml:space="preserve">                                                       </t>
    <phoneticPr fontId="7" type="noConversion"/>
  </si>
  <si>
    <r>
      <rPr>
        <sz val="14"/>
        <rFont val="標楷體"/>
        <family val="4"/>
        <charset val="136"/>
      </rPr>
      <t>中華民國</t>
    </r>
    <r>
      <rPr>
        <sz val="14"/>
        <rFont val="Times New Roman"/>
        <family val="1"/>
      </rPr>
      <t>105</t>
    </r>
    <r>
      <rPr>
        <sz val="14"/>
        <rFont val="標楷體"/>
        <family val="4"/>
        <charset val="136"/>
      </rPr>
      <t>年度</t>
    </r>
    <phoneticPr fontId="7" type="noConversion"/>
  </si>
  <si>
    <r>
      <rPr>
        <sz val="18"/>
        <rFont val="標楷體"/>
        <family val="4"/>
        <charset val="136"/>
      </rPr>
      <t>基金來源明細表</t>
    </r>
  </si>
  <si>
    <r>
      <rPr>
        <u/>
        <sz val="18"/>
        <rFont val="標楷體"/>
        <family val="4"/>
        <charset val="136"/>
      </rPr>
      <t>再生能源發展基金</t>
    </r>
    <phoneticPr fontId="7" type="noConversion"/>
  </si>
  <si>
    <r>
      <rPr>
        <u/>
        <sz val="18"/>
        <rFont val="標楷體"/>
        <family val="4"/>
        <charset val="136"/>
      </rPr>
      <t>經濟部能源局</t>
    </r>
    <phoneticPr fontId="7" type="noConversion"/>
  </si>
  <si>
    <r>
      <t xml:space="preserve">         4,850,000</t>
    </r>
    <r>
      <rPr>
        <sz val="12"/>
        <rFont val="標楷體"/>
        <family val="4"/>
        <charset val="136"/>
      </rPr>
      <t>千元。</t>
    </r>
    <r>
      <rPr>
        <sz val="12"/>
        <rFont val="Times New Roman"/>
        <family val="1"/>
      </rPr>
      <t xml:space="preserve"> </t>
    </r>
    <phoneticPr fontId="2" type="noConversion"/>
  </si>
  <si>
    <r>
      <t xml:space="preserve">         4,850,000</t>
    </r>
    <r>
      <rPr>
        <b/>
        <sz val="12"/>
        <rFont val="標楷體"/>
        <family val="4"/>
        <charset val="136"/>
      </rPr>
      <t>千元：</t>
    </r>
    <phoneticPr fontId="2" type="noConversion"/>
  </si>
  <si>
    <t>二、補（協）助政府機關（構）</t>
    <phoneticPr fontId="2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</si>
  <si>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再生能源示範補助及推</t>
    </r>
    <phoneticPr fontId="2" type="noConversion"/>
  </si>
  <si>
    <r>
      <t xml:space="preserve">        </t>
    </r>
    <r>
      <rPr>
        <b/>
        <sz val="12"/>
        <rFont val="標楷體"/>
        <family val="4"/>
        <charset val="136"/>
      </rPr>
      <t>千元：</t>
    </r>
    <phoneticPr fontId="2" type="noConversion"/>
  </si>
  <si>
    <r>
      <t>一、捐助私校及團體</t>
    </r>
    <r>
      <rPr>
        <b/>
        <sz val="12"/>
        <rFont val="Times New Roman"/>
        <family val="1"/>
      </rPr>
      <t>1,352,250</t>
    </r>
    <phoneticPr fontId="2" type="noConversion"/>
  </si>
  <si>
    <r>
      <t xml:space="preserve">       1.</t>
    </r>
    <r>
      <rPr>
        <sz val="12"/>
        <rFont val="標楷體"/>
        <family val="4"/>
        <charset val="136"/>
      </rPr>
      <t>捐助、補助與獎助</t>
    </r>
    <phoneticPr fontId="2" type="noConversion"/>
  </si>
  <si>
    <t/>
  </si>
  <si>
    <r>
      <t xml:space="preserve">     </t>
    </r>
    <r>
      <rPr>
        <sz val="12"/>
        <rFont val="標楷體"/>
        <family val="4"/>
        <charset val="136"/>
      </rPr>
      <t xml:space="preserve">分攤、照護、救濟與
</t>
    </r>
    <r>
      <rPr>
        <sz val="12"/>
        <rFont val="Times New Roman"/>
        <family val="1"/>
      </rPr>
      <t xml:space="preserve">          </t>
    </r>
    <r>
      <rPr>
        <sz val="12"/>
        <rFont val="標楷體"/>
        <family val="4"/>
        <charset val="136"/>
      </rPr>
      <t>交流活動費</t>
    </r>
    <phoneticPr fontId="2" type="noConversion"/>
  </si>
  <si>
    <r>
      <t xml:space="preserve">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會費、捐助、補助、</t>
    </r>
    <phoneticPr fontId="2" type="noConversion"/>
  </si>
  <si>
    <r>
      <t xml:space="preserve">         </t>
    </r>
    <r>
      <rPr>
        <sz val="12"/>
        <rFont val="標楷體"/>
        <family val="4"/>
        <charset val="136"/>
      </rPr>
      <t>千元。</t>
    </r>
    <phoneticPr fontId="2" type="noConversion"/>
  </si>
  <si>
    <r>
      <t xml:space="preserve">         </t>
    </r>
    <r>
      <rPr>
        <sz val="12"/>
        <rFont val="標楷體"/>
        <family val="4"/>
        <charset val="136"/>
      </rPr>
      <t>購及基金費率研析</t>
    </r>
    <r>
      <rPr>
        <sz val="12"/>
        <rFont val="Times New Roman"/>
        <family val="1"/>
      </rPr>
      <t>24,000</t>
    </r>
    <phoneticPr fontId="2" type="noConversion"/>
  </si>
  <si>
    <r>
      <t xml:space="preserve">         1.</t>
    </r>
    <r>
      <rPr>
        <sz val="12"/>
        <rFont val="標楷體"/>
        <family val="4"/>
        <charset val="136"/>
      </rPr>
      <t>專業服務費</t>
    </r>
    <phoneticPr fontId="2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</si>
  <si>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服務費用</t>
    </r>
    <phoneticPr fontId="2" type="noConversion"/>
  </si>
  <si>
    <r>
      <rPr>
        <sz val="12"/>
        <rFont val="標楷體"/>
        <family val="4"/>
        <charset val="136"/>
      </rPr>
      <t>用。</t>
    </r>
    <phoneticPr fontId="2" type="noConversion"/>
  </si>
  <si>
    <t>t</t>
  </si>
  <si>
    <r>
      <rPr>
        <sz val="12"/>
        <rFont val="標楷體"/>
        <family val="4"/>
        <charset val="136"/>
      </rPr>
      <t>辦理再生能源推廣及其宣導等費</t>
    </r>
    <phoneticPr fontId="2" type="noConversion"/>
  </si>
  <si>
    <r>
      <rPr>
        <b/>
        <sz val="12"/>
        <rFont val="標楷體"/>
        <family val="4"/>
        <charset val="136"/>
      </rPr>
      <t>一、再生能源推廣計畫</t>
    </r>
    <r>
      <rPr>
        <b/>
        <sz val="12"/>
        <rFont val="Times New Roman"/>
        <family val="1"/>
      </rPr>
      <t xml:space="preserve">   </t>
    </r>
    <phoneticPr fontId="2" type="noConversion"/>
  </si>
  <si>
    <t>計  畫  內  容  說  明</t>
  </si>
  <si>
    <r>
      <t>上年度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預算數</t>
    </r>
    <phoneticPr fontId="7" type="noConversion"/>
  </si>
  <si>
    <r>
      <t>本年度</t>
    </r>
    <r>
      <rPr>
        <sz val="12"/>
        <rFont val="Times New Roman"/>
        <family val="1"/>
      </rPr>
      <t xml:space="preserve">                </t>
    </r>
    <r>
      <rPr>
        <sz val="12"/>
        <rFont val="標楷體"/>
        <family val="4"/>
        <charset val="136"/>
      </rPr>
      <t>預算數</t>
    </r>
    <phoneticPr fontId="7" type="noConversion"/>
  </si>
  <si>
    <t>業務計畫及用途別科目</t>
  </si>
  <si>
    <r>
      <t>前年度</t>
    </r>
    <r>
      <rPr>
        <sz val="12"/>
        <rFont val="Times New Roman"/>
        <family val="1"/>
      </rPr>
      <t xml:space="preserve">
</t>
    </r>
    <r>
      <rPr>
        <sz val="12"/>
        <rFont val="標楷體"/>
        <family val="4"/>
        <charset val="136"/>
      </rPr>
      <t>決算數</t>
    </r>
    <phoneticPr fontId="7" type="noConversion"/>
  </si>
  <si>
    <t>單位：新臺幣千元</t>
    <phoneticPr fontId="7" type="noConversion"/>
  </si>
  <si>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r>
      <rPr>
        <sz val="12"/>
        <rFont val="Times New Roman"/>
        <family val="1"/>
      </rPr>
      <t/>
    </r>
    <phoneticPr fontId="7" type="noConversion"/>
  </si>
  <si>
    <t>再生能源發展基金</t>
    <phoneticPr fontId="7" type="noConversion"/>
  </si>
  <si>
    <t>經濟部能源局</t>
    <phoneticPr fontId="2" type="noConversion"/>
  </si>
  <si>
    <t>基金用途明細表</t>
    <phoneticPr fontId="2" type="noConversion"/>
  </si>
  <si>
    <t xml:space="preserve">  合         計 </t>
    <phoneticPr fontId="2" type="noConversion"/>
  </si>
  <si>
    <t>辦理再生能源發展策略、躉購及基金費率研析、發電設備認定及查核作業、委辦地方政府辦理再生能源發電設備認定業務、示範補助及推廣利用與再生能源電價補貼等經費。</t>
    <phoneticPr fontId="2" type="noConversion"/>
  </si>
  <si>
    <t>千元</t>
  </si>
  <si>
    <t>再生能源推廣計畫</t>
    <phoneticPr fontId="2" type="noConversion"/>
  </si>
  <si>
    <t>說          明</t>
    <phoneticPr fontId="7" type="noConversion"/>
  </si>
  <si>
    <t>預算數</t>
    <phoneticPr fontId="7" type="noConversion"/>
  </si>
  <si>
    <t>數量</t>
  </si>
  <si>
    <t>單位成本</t>
  </si>
  <si>
    <t>單位</t>
  </si>
  <si>
    <t>計      畫      別</t>
    <phoneticPr fontId="7" type="noConversion"/>
  </si>
  <si>
    <t>單位：新臺幣千元</t>
    <phoneticPr fontId="16" type="noConversion"/>
  </si>
  <si>
    <r>
      <t xml:space="preserve">                       </t>
    </r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16" type="noConversion"/>
  </si>
  <si>
    <r>
      <t xml:space="preserve">                          </t>
    </r>
    <r>
      <rPr>
        <sz val="12"/>
        <rFont val="標楷體"/>
        <family val="4"/>
        <charset val="136"/>
      </rPr>
      <t xml:space="preserve">               </t>
    </r>
    <phoneticPr fontId="7" type="noConversion"/>
  </si>
  <si>
    <t>單位(或計畫)成本分析表</t>
    <phoneticPr fontId="2" type="noConversion"/>
  </si>
  <si>
    <t>再生能源發展基金</t>
    <phoneticPr fontId="2" type="noConversion"/>
  </si>
  <si>
    <t>負債及基金餘額合計</t>
    <phoneticPr fontId="6" type="noConversion"/>
  </si>
  <si>
    <t>基金餘額</t>
    <phoneticPr fontId="6" type="noConversion"/>
  </si>
  <si>
    <t>內部往來</t>
    <phoneticPr fontId="6" type="noConversion"/>
  </si>
  <si>
    <t>什項負債</t>
    <phoneticPr fontId="6" type="noConversion"/>
  </si>
  <si>
    <t>其他負債</t>
    <phoneticPr fontId="6" type="noConversion"/>
  </si>
  <si>
    <t>預收款項</t>
    <phoneticPr fontId="6" type="noConversion"/>
  </si>
  <si>
    <t>應付款項</t>
    <phoneticPr fontId="6" type="noConversion"/>
  </si>
  <si>
    <t>短期債務</t>
    <phoneticPr fontId="6" type="noConversion"/>
  </si>
  <si>
    <t>流動負債</t>
    <phoneticPr fontId="6" type="noConversion"/>
  </si>
  <si>
    <t>負債</t>
    <phoneticPr fontId="6" type="noConversion"/>
  </si>
  <si>
    <t>資產總額</t>
    <phoneticPr fontId="6" type="noConversion"/>
  </si>
  <si>
    <t>內部往來</t>
    <phoneticPr fontId="6" type="noConversion"/>
  </si>
  <si>
    <t>待整理資產</t>
    <phoneticPr fontId="6" type="noConversion"/>
  </si>
  <si>
    <t>什項資產</t>
    <phoneticPr fontId="6" type="noConversion"/>
  </si>
  <si>
    <t>其他資產</t>
    <phoneticPr fontId="6" type="noConversion"/>
  </si>
  <si>
    <t>準備金</t>
    <phoneticPr fontId="6" type="noConversion"/>
  </si>
  <si>
    <t>長期墊款</t>
    <phoneticPr fontId="6" type="noConversion"/>
  </si>
  <si>
    <t>長期貸款</t>
    <phoneticPr fontId="6" type="noConversion"/>
  </si>
  <si>
    <t>長期應收款項</t>
    <phoneticPr fontId="6" type="noConversion"/>
  </si>
  <si>
    <t>投資、長期應收款項、
貸墊款及準備金</t>
    <phoneticPr fontId="6" type="noConversion"/>
  </si>
  <si>
    <t>短期貸墊款</t>
    <phoneticPr fontId="6" type="noConversion"/>
  </si>
  <si>
    <t>預付款項</t>
    <phoneticPr fontId="6" type="noConversion"/>
  </si>
  <si>
    <t>存貨</t>
    <phoneticPr fontId="6" type="noConversion"/>
  </si>
  <si>
    <t>應收款項</t>
    <phoneticPr fontId="6" type="noConversion"/>
  </si>
  <si>
    <t>短期投資</t>
    <phoneticPr fontId="6" type="noConversion"/>
  </si>
  <si>
    <t>現金</t>
    <phoneticPr fontId="6" type="noConversion"/>
  </si>
  <si>
    <t>流動資產</t>
    <phoneticPr fontId="6" type="noConversion"/>
  </si>
  <si>
    <t>資產</t>
    <phoneticPr fontId="6" type="noConversion"/>
  </si>
  <si>
    <t>科　　　目</t>
    <phoneticPr fontId="6" type="noConversion"/>
  </si>
  <si>
    <t>前年度決算數</t>
  </si>
  <si>
    <t>上年度預算數</t>
  </si>
  <si>
    <t>本年度預算數</t>
  </si>
  <si>
    <t>說明</t>
  </si>
  <si>
    <t>預算數</t>
  </si>
  <si>
    <t>年度及項目</t>
  </si>
  <si>
    <t>單位：新臺幣千元</t>
    <phoneticPr fontId="7" type="noConversion"/>
  </si>
  <si>
    <t>再生能源發展基金</t>
    <phoneticPr fontId="2" type="noConversion"/>
  </si>
  <si>
    <t>經濟部能源局</t>
    <phoneticPr fontId="2" type="noConversion"/>
  </si>
  <si>
    <r>
      <t>合</t>
    </r>
    <r>
      <rPr>
        <b/>
        <sz val="12"/>
        <rFont val="Times New Roman"/>
        <family val="1"/>
      </rPr>
      <t xml:space="preserve">        </t>
    </r>
    <r>
      <rPr>
        <b/>
        <sz val="12"/>
        <rFont val="標楷體"/>
        <family val="4"/>
        <charset val="136"/>
      </rPr>
      <t>計</t>
    </r>
    <phoneticPr fontId="2" type="noConversion"/>
  </si>
  <si>
    <t xml:space="preserve">  分擔</t>
  </si>
  <si>
    <t xml:space="preserve">  捐助、補助與獎助</t>
  </si>
  <si>
    <t>會費、捐助、補助、分攤、照護、救濟與交流活動費</t>
    <phoneticPr fontId="2" type="noConversion"/>
  </si>
  <si>
    <t xml:space="preserve">  專業服務費</t>
  </si>
  <si>
    <t xml:space="preserve">  一般服務費</t>
  </si>
  <si>
    <t>服務費用</t>
  </si>
  <si>
    <r>
      <t>解繳</t>
    </r>
    <r>
      <rPr>
        <sz val="12"/>
        <rFont val="Times New Roman"/>
        <family val="1"/>
      </rPr>
      <t xml:space="preserve">           </t>
    </r>
    <r>
      <rPr>
        <sz val="12"/>
        <rFont val="標楷體"/>
        <family val="4"/>
        <charset val="136"/>
      </rPr>
      <t>國庫計畫</t>
    </r>
    <phoneticPr fontId="6" type="noConversion"/>
  </si>
  <si>
    <r>
      <t>一般建築及設備</t>
    </r>
    <r>
      <rPr>
        <sz val="12"/>
        <rFont val="Times New Roman"/>
        <family val="1"/>
      </rPr>
      <t xml:space="preserve">          </t>
    </r>
    <r>
      <rPr>
        <sz val="12"/>
        <rFont val="標楷體"/>
        <family val="4"/>
        <charset val="136"/>
      </rPr>
      <t>計畫</t>
    </r>
    <phoneticPr fontId="6" type="noConversion"/>
  </si>
  <si>
    <t>一般行政管理計畫</t>
    <phoneticPr fontId="6" type="noConversion"/>
  </si>
  <si>
    <t>再生能源推廣計畫</t>
    <phoneticPr fontId="6" type="noConversion"/>
  </si>
  <si>
    <t>合計</t>
    <phoneticPr fontId="6" type="noConversion"/>
  </si>
  <si>
    <t>本  年  度  預  算  數</t>
    <phoneticPr fontId="6" type="noConversion"/>
  </si>
  <si>
    <t>科        目</t>
    <phoneticPr fontId="6" type="noConversion"/>
  </si>
  <si>
    <r>
      <t>上年度</t>
    </r>
    <r>
      <rPr>
        <sz val="12"/>
        <rFont val="Times New Roman"/>
        <family val="1"/>
      </rPr>
      <t xml:space="preserve"> 
</t>
    </r>
    <r>
      <rPr>
        <sz val="12"/>
        <rFont val="標楷體"/>
        <family val="4"/>
        <charset val="136"/>
      </rPr>
      <t>預算數</t>
    </r>
    <phoneticPr fontId="6" type="noConversion"/>
  </si>
  <si>
    <r>
      <t>前年度</t>
    </r>
    <r>
      <rPr>
        <sz val="12"/>
        <rFont val="Times New Roman"/>
        <family val="1"/>
      </rPr>
      <t xml:space="preserve"> 
</t>
    </r>
    <r>
      <rPr>
        <sz val="12"/>
        <rFont val="標楷體"/>
        <family val="4"/>
        <charset val="136"/>
      </rPr>
      <t>決算數</t>
    </r>
    <phoneticPr fontId="6" type="noConversion"/>
  </si>
  <si>
    <t>單位：新臺幣千元</t>
    <phoneticPr fontId="6" type="noConversion"/>
  </si>
  <si>
    <r>
      <t>　　　　　　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6" type="noConversion"/>
  </si>
  <si>
    <t>各項費用彙計表</t>
    <phoneticPr fontId="6" type="noConversion"/>
  </si>
  <si>
    <t>再生能源發展基金</t>
    <phoneticPr fontId="6" type="noConversion"/>
  </si>
  <si>
    <t>經濟部能源局</t>
    <phoneticPr fontId="6" type="noConversion"/>
  </si>
  <si>
    <t>比較增減(－)</t>
    <phoneticPr fontId="6" type="noConversion"/>
  </si>
  <si>
    <r>
      <t>1.</t>
    </r>
    <r>
      <rPr>
        <sz val="12"/>
        <rFont val="標楷體"/>
        <family val="4"/>
        <charset val="136"/>
      </rPr>
      <t>徵收及依法分配收入</t>
    </r>
    <phoneticPr fontId="2" type="noConversion"/>
  </si>
  <si>
    <r>
      <t>(1)</t>
    </r>
    <r>
      <rPr>
        <sz val="12"/>
        <rFont val="標楷體"/>
        <family val="4"/>
        <charset val="136"/>
      </rPr>
      <t>推廣貿易服務費收入</t>
    </r>
    <phoneticPr fontId="2" type="noConversion"/>
  </si>
  <si>
    <r>
      <t>(2)</t>
    </r>
    <r>
      <rPr>
        <sz val="12"/>
        <rFont val="標楷體"/>
        <family val="4"/>
        <charset val="136"/>
      </rPr>
      <t>能源研究發展收入</t>
    </r>
    <phoneticPr fontId="2" type="noConversion"/>
  </si>
  <si>
    <r>
      <t>(3)</t>
    </r>
    <r>
      <rPr>
        <sz val="12"/>
        <rFont val="標楷體"/>
        <family val="4"/>
        <charset val="136"/>
      </rPr>
      <t>石油業務管理收入</t>
    </r>
    <phoneticPr fontId="2" type="noConversion"/>
  </si>
  <si>
    <r>
      <t>(1)</t>
    </r>
    <r>
      <rPr>
        <sz val="12"/>
        <rFont val="標楷體"/>
        <family val="4"/>
        <charset val="136"/>
      </rPr>
      <t>再生能源發展收入</t>
    </r>
    <phoneticPr fontId="2" type="noConversion"/>
  </si>
  <si>
    <r>
      <t>2.</t>
    </r>
    <r>
      <rPr>
        <sz val="12"/>
        <rFont val="標楷體"/>
        <family val="4"/>
        <charset val="136"/>
      </rPr>
      <t>勞務收入</t>
    </r>
    <phoneticPr fontId="2" type="noConversion"/>
  </si>
  <si>
    <r>
      <t>(1)</t>
    </r>
    <r>
      <rPr>
        <sz val="12"/>
        <rFont val="標楷體"/>
        <family val="4"/>
        <charset val="136"/>
      </rPr>
      <t>服務收入</t>
    </r>
    <phoneticPr fontId="2" type="noConversion"/>
  </si>
  <si>
    <r>
      <t>(2)</t>
    </r>
    <r>
      <rPr>
        <sz val="12"/>
        <rFont val="標楷體"/>
        <family val="4"/>
        <charset val="136"/>
      </rPr>
      <t>其他勞務收入</t>
    </r>
    <phoneticPr fontId="2" type="noConversion"/>
  </si>
  <si>
    <r>
      <t>2.</t>
    </r>
    <r>
      <rPr>
        <sz val="12"/>
        <rFont val="標楷體"/>
        <family val="4"/>
        <charset val="136"/>
      </rPr>
      <t>財產收入</t>
    </r>
    <phoneticPr fontId="2" type="noConversion"/>
  </si>
  <si>
    <r>
      <t>(1)</t>
    </r>
    <r>
      <rPr>
        <sz val="12"/>
        <rFont val="標楷體"/>
        <family val="4"/>
        <charset val="136"/>
      </rPr>
      <t>財產處分收入</t>
    </r>
    <phoneticPr fontId="2" type="noConversion"/>
  </si>
  <si>
    <r>
      <t>(2)</t>
    </r>
    <r>
      <rPr>
        <sz val="12"/>
        <rFont val="標楷體"/>
        <family val="4"/>
        <charset val="136"/>
      </rPr>
      <t>租金收入</t>
    </r>
    <phoneticPr fontId="2" type="noConversion"/>
  </si>
  <si>
    <r>
      <t>(3)</t>
    </r>
    <r>
      <rPr>
        <sz val="12"/>
        <rFont val="標楷體"/>
        <family val="4"/>
        <charset val="136"/>
      </rPr>
      <t>權利金收入</t>
    </r>
    <phoneticPr fontId="2" type="noConversion"/>
  </si>
  <si>
    <r>
      <t>(1)</t>
    </r>
    <r>
      <rPr>
        <sz val="12"/>
        <rFont val="標楷體"/>
        <family val="4"/>
        <charset val="136"/>
      </rPr>
      <t>利息收入</t>
    </r>
    <phoneticPr fontId="2" type="noConversion"/>
  </si>
  <si>
    <r>
      <t>3.</t>
    </r>
    <r>
      <rPr>
        <sz val="12"/>
        <rFont val="標楷體"/>
        <family val="4"/>
        <charset val="136"/>
      </rPr>
      <t>其他收入</t>
    </r>
    <phoneticPr fontId="2" type="noConversion"/>
  </si>
  <si>
    <r>
      <t>(1)</t>
    </r>
    <r>
      <rPr>
        <sz val="12"/>
        <rFont val="標楷體"/>
        <family val="4"/>
        <charset val="136"/>
      </rPr>
      <t>雜項收入</t>
    </r>
    <phoneticPr fontId="2" type="noConversion"/>
  </si>
  <si>
    <r>
      <t>1.</t>
    </r>
    <r>
      <rPr>
        <sz val="12"/>
        <rFont val="標楷體"/>
        <family val="4"/>
        <charset val="136"/>
      </rPr>
      <t>貿易推廣工作計畫</t>
    </r>
    <phoneticPr fontId="2" type="noConversion"/>
  </si>
  <si>
    <r>
      <t>2.</t>
    </r>
    <r>
      <rPr>
        <sz val="12"/>
        <rFont val="標楷體"/>
        <family val="4"/>
        <charset val="136"/>
      </rPr>
      <t>研究發展及訓練計畫</t>
    </r>
    <phoneticPr fontId="2" type="noConversion"/>
  </si>
  <si>
    <r>
      <t>3.</t>
    </r>
    <r>
      <rPr>
        <sz val="12"/>
        <rFont val="標楷體"/>
        <family val="4"/>
        <charset val="136"/>
      </rPr>
      <t>興建國家會展中心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 xml:space="preserve">擴建南港
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展覽館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計畫</t>
    </r>
    <phoneticPr fontId="2" type="noConversion"/>
  </si>
  <si>
    <r>
      <t>4.</t>
    </r>
    <r>
      <rPr>
        <sz val="12"/>
        <rFont val="標楷體"/>
        <family val="4"/>
        <charset val="136"/>
      </rPr>
      <t>能源研究發展工作計畫</t>
    </r>
    <phoneticPr fontId="2" type="noConversion"/>
  </si>
  <si>
    <r>
      <t>5.</t>
    </r>
    <r>
      <rPr>
        <sz val="12"/>
        <rFont val="標楷體"/>
        <family val="4"/>
        <charset val="136"/>
      </rPr>
      <t xml:space="preserve">政府儲油、石油開發及技術
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研究計畫</t>
    </r>
    <phoneticPr fontId="2" type="noConversion"/>
  </si>
  <si>
    <r>
      <t>1.</t>
    </r>
    <r>
      <rPr>
        <sz val="12"/>
        <rFont val="標楷體"/>
        <family val="4"/>
        <charset val="136"/>
      </rPr>
      <t>再生能源推廣計畫</t>
    </r>
    <phoneticPr fontId="2" type="noConversion"/>
  </si>
  <si>
    <r>
      <t>7.</t>
    </r>
    <r>
      <rPr>
        <sz val="12"/>
        <rFont val="標楷體"/>
        <family val="4"/>
        <charset val="136"/>
      </rPr>
      <t>一般行政管理計畫</t>
    </r>
    <phoneticPr fontId="2" type="noConversion"/>
  </si>
  <si>
    <r>
      <t>8.</t>
    </r>
    <r>
      <rPr>
        <sz val="12"/>
        <rFont val="標楷體"/>
        <family val="4"/>
        <charset val="136"/>
      </rPr>
      <t>一般建築及設備計畫</t>
    </r>
    <phoneticPr fontId="2" type="noConversion"/>
  </si>
  <si>
    <r>
      <t>9.</t>
    </r>
    <r>
      <rPr>
        <sz val="12"/>
        <rFont val="標楷體"/>
        <family val="4"/>
        <charset val="136"/>
      </rPr>
      <t>解繳國庫計畫</t>
    </r>
    <phoneticPr fontId="2" type="noConversion"/>
  </si>
  <si>
    <r>
      <t>三、本期賸餘</t>
    </r>
    <r>
      <rPr>
        <b/>
        <sz val="12"/>
        <rFont val="Times New Roman"/>
        <family val="1"/>
      </rPr>
      <t>(</t>
    </r>
    <r>
      <rPr>
        <b/>
        <sz val="12"/>
        <rFont val="標楷體"/>
        <family val="4"/>
        <charset val="136"/>
      </rPr>
      <t>短絀－</t>
    </r>
    <r>
      <rPr>
        <b/>
        <sz val="12"/>
        <rFont val="Times New Roman"/>
        <family val="1"/>
      </rPr>
      <t>)</t>
    </r>
    <phoneticPr fontId="2" type="noConversion"/>
  </si>
  <si>
    <r>
      <rPr>
        <sz val="12"/>
        <rFont val="標楷體"/>
        <family val="4"/>
        <charset val="136"/>
      </rPr>
      <t>委辦計畫逾期違約金收入等。</t>
    </r>
    <phoneticPr fontId="2" type="noConversion"/>
  </si>
  <si>
    <r>
      <rPr>
        <sz val="12"/>
        <rFont val="標楷體"/>
        <family val="4"/>
        <charset val="136"/>
      </rPr>
      <t>科目及業務項目</t>
    </r>
  </si>
  <si>
    <r>
      <rPr>
        <sz val="12"/>
        <rFont val="標楷體"/>
        <family val="4"/>
        <charset val="136"/>
      </rPr>
      <t>單位</t>
    </r>
  </si>
  <si>
    <r>
      <rPr>
        <sz val="12"/>
        <rFont val="標楷體"/>
        <family val="4"/>
        <charset val="136"/>
      </rPr>
      <t>預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算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數</t>
    </r>
    <phoneticPr fontId="7" type="noConversion"/>
  </si>
  <si>
    <r>
      <rPr>
        <sz val="12"/>
        <rFont val="標楷體"/>
        <family val="4"/>
        <charset val="136"/>
      </rPr>
      <t>說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明</t>
    </r>
    <phoneticPr fontId="7" type="noConversion"/>
  </si>
  <si>
    <r>
      <rPr>
        <sz val="12"/>
        <rFont val="標楷體"/>
        <family val="4"/>
        <charset val="136"/>
      </rPr>
      <t>數量</t>
    </r>
  </si>
  <si>
    <r>
      <rPr>
        <sz val="12"/>
        <rFont val="標楷體"/>
        <family val="4"/>
        <charset val="136"/>
      </rPr>
      <t>利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費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率</t>
    </r>
    <phoneticPr fontId="2" type="noConversion"/>
  </si>
  <si>
    <r>
      <rPr>
        <sz val="12"/>
        <rFont val="標楷體"/>
        <family val="4"/>
        <charset val="136"/>
      </rPr>
      <t>金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額</t>
    </r>
    <phoneticPr fontId="7" type="noConversion"/>
  </si>
  <si>
    <r>
      <t>(</t>
    </r>
    <r>
      <rPr>
        <sz val="12"/>
        <rFont val="標楷體"/>
        <family val="4"/>
        <charset val="136"/>
      </rPr>
      <t>業務量</t>
    </r>
    <r>
      <rPr>
        <sz val="12"/>
        <rFont val="Times New Roman"/>
        <family val="1"/>
      </rPr>
      <t>)</t>
    </r>
  </si>
  <si>
    <r>
      <t xml:space="preserve">      </t>
    </r>
    <r>
      <rPr>
        <sz val="12"/>
        <rFont val="標楷體"/>
        <family val="4"/>
        <charset val="136"/>
      </rPr>
      <t>再生能源發展收入</t>
    </r>
    <phoneticPr fontId="2" type="noConversion"/>
  </si>
  <si>
    <r>
      <rPr>
        <sz val="12"/>
        <rFont val="標楷體"/>
        <family val="4"/>
        <charset val="136"/>
      </rPr>
      <t>依再生能源發展條例第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條規定，向台電公司、民營電廠及達一定裝置容量以上自用發電設備設置者，對其非再生能源發電部分之總發電量收取之基金。</t>
    </r>
    <phoneticPr fontId="2" type="noConversion"/>
  </si>
  <si>
    <r>
      <t xml:space="preserve">      </t>
    </r>
    <r>
      <rPr>
        <sz val="12"/>
        <rFont val="標楷體"/>
        <family val="4"/>
        <charset val="136"/>
      </rPr>
      <t>利息收入</t>
    </r>
    <phoneticPr fontId="2" type="noConversion"/>
  </si>
  <si>
    <r>
      <rPr>
        <sz val="12"/>
        <rFont val="標楷體"/>
        <family val="4"/>
        <charset val="136"/>
      </rPr>
      <t>金融機構存款利息收入。</t>
    </r>
    <phoneticPr fontId="2" type="noConversion"/>
  </si>
  <si>
    <r>
      <t xml:space="preserve">      </t>
    </r>
    <r>
      <rPr>
        <sz val="12"/>
        <rFont val="標楷體"/>
        <family val="4"/>
        <charset val="136"/>
      </rPr>
      <t>雜項收入</t>
    </r>
    <phoneticPr fontId="2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</si>
  <si>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本期賸餘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短絀－</t>
    </r>
    <r>
      <rPr>
        <sz val="12"/>
        <rFont val="Times New Roman"/>
        <family val="1"/>
      </rPr>
      <t>)</t>
    </r>
    <phoneticPr fontId="6" type="noConversion"/>
  </si>
  <si>
    <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調整非現金項目</t>
    </r>
    <phoneticPr fontId="6" type="noConversion"/>
  </si>
  <si>
    <r>
      <t>1.</t>
    </r>
    <r>
      <rPr>
        <sz val="12"/>
        <rFont val="標楷體"/>
        <family val="4"/>
        <charset val="136"/>
      </rPr>
      <t>提存呆帳</t>
    </r>
    <phoneticPr fontId="6" type="noConversion"/>
  </si>
  <si>
    <r>
      <t>2.</t>
    </r>
    <r>
      <rPr>
        <sz val="12"/>
        <rFont val="標楷體"/>
        <family val="4"/>
        <charset val="136"/>
      </rPr>
      <t>其他</t>
    </r>
    <phoneticPr fontId="6" type="noConversion"/>
  </si>
  <si>
    <r>
      <t>3.</t>
    </r>
    <r>
      <rPr>
        <sz val="12"/>
        <rFont val="標楷體"/>
        <family val="4"/>
        <charset val="136"/>
      </rPr>
      <t>流動資產淨減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淨增－</t>
    </r>
    <r>
      <rPr>
        <sz val="12"/>
        <rFont val="Times New Roman"/>
        <family val="1"/>
      </rPr>
      <t>)</t>
    </r>
    <phoneticPr fontId="6" type="noConversion"/>
  </si>
  <si>
    <r>
      <t>1.</t>
    </r>
    <r>
      <rPr>
        <sz val="12"/>
        <rFont val="標楷體"/>
        <family val="4"/>
        <charset val="136"/>
      </rPr>
      <t>流動負債淨增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淨減－</t>
    </r>
    <r>
      <rPr>
        <sz val="12"/>
        <rFont val="Times New Roman"/>
        <family val="1"/>
      </rPr>
      <t>)</t>
    </r>
    <phoneticPr fontId="6" type="noConversion"/>
  </si>
  <si>
    <r>
      <t>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業務活動之淨現金流入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流出－</t>
    </r>
    <r>
      <rPr>
        <sz val="12"/>
        <rFont val="Times New Roman"/>
        <family val="1"/>
      </rPr>
      <t>)</t>
    </r>
    <phoneticPr fontId="6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</si>
  <si>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減少短期投資及短期貸墊款</t>
    </r>
    <phoneticPr fontId="6" type="noConversion"/>
  </si>
  <si>
    <r>
      <t>1.</t>
    </r>
    <r>
      <rPr>
        <sz val="12"/>
        <rFont val="標楷體"/>
        <family val="4"/>
        <charset val="136"/>
      </rPr>
      <t>減少短期投資</t>
    </r>
    <phoneticPr fontId="6" type="noConversion"/>
  </si>
  <si>
    <r>
      <t>2.</t>
    </r>
    <r>
      <rPr>
        <sz val="12"/>
        <rFont val="標楷體"/>
        <family val="4"/>
        <charset val="136"/>
      </rPr>
      <t>減少短期貸款</t>
    </r>
    <phoneticPr fontId="6" type="noConversion"/>
  </si>
  <si>
    <r>
      <t>3.</t>
    </r>
    <r>
      <rPr>
        <sz val="12"/>
        <rFont val="標楷體"/>
        <family val="4"/>
        <charset val="136"/>
      </rPr>
      <t>減少短期墊款</t>
    </r>
    <phoneticPr fontId="6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</si>
  <si>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減少投資、長期應收款項、
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貸墊款及準備金</t>
    </r>
    <phoneticPr fontId="6" type="noConversion"/>
  </si>
  <si>
    <r>
      <t>1.</t>
    </r>
    <r>
      <rPr>
        <sz val="12"/>
        <rFont val="標楷體"/>
        <family val="4"/>
        <charset val="136"/>
      </rPr>
      <t>減少長期應收款項</t>
    </r>
    <phoneticPr fontId="6" type="noConversion"/>
  </si>
  <si>
    <r>
      <t>1.</t>
    </r>
    <r>
      <rPr>
        <sz val="12"/>
        <rFont val="標楷體"/>
        <family val="4"/>
        <charset val="136"/>
      </rPr>
      <t>減少長期貸款</t>
    </r>
    <phoneticPr fontId="6" type="noConversion"/>
  </si>
  <si>
    <r>
      <t>3.</t>
    </r>
    <r>
      <rPr>
        <sz val="12"/>
        <rFont val="標楷體"/>
        <family val="4"/>
        <charset val="136"/>
      </rPr>
      <t>減少長期墊款</t>
    </r>
    <phoneticPr fontId="6" type="noConversion"/>
  </si>
  <si>
    <r>
      <t>4.</t>
    </r>
    <r>
      <rPr>
        <sz val="12"/>
        <rFont val="標楷體"/>
        <family val="4"/>
        <charset val="136"/>
      </rPr>
      <t>減少準備金</t>
    </r>
    <phoneticPr fontId="6" type="noConversion"/>
  </si>
  <si>
    <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減少其他資產</t>
    </r>
    <phoneticPr fontId="6" type="noConversion"/>
  </si>
  <si>
    <r>
      <t>1.</t>
    </r>
    <r>
      <rPr>
        <sz val="12"/>
        <rFont val="標楷體"/>
        <family val="4"/>
        <charset val="136"/>
      </rPr>
      <t>減少其他資產</t>
    </r>
    <phoneticPr fontId="6" type="noConversion"/>
  </si>
  <si>
    <r>
      <t>(</t>
    </r>
    <r>
      <rPr>
        <sz val="12"/>
        <rFont val="標楷體"/>
        <family val="4"/>
        <charset val="136"/>
      </rPr>
      <t>四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增加短期債務及其他負債</t>
    </r>
    <phoneticPr fontId="6" type="noConversion"/>
  </si>
  <si>
    <r>
      <t>1.</t>
    </r>
    <r>
      <rPr>
        <sz val="12"/>
        <rFont val="標楷體"/>
        <family val="4"/>
        <charset val="136"/>
      </rPr>
      <t>增加短期債務</t>
    </r>
    <phoneticPr fontId="6" type="noConversion"/>
  </si>
  <si>
    <r>
      <t>2.</t>
    </r>
    <r>
      <rPr>
        <sz val="12"/>
        <rFont val="標楷體"/>
        <family val="4"/>
        <charset val="136"/>
      </rPr>
      <t>增加其他負債</t>
    </r>
    <r>
      <rPr>
        <sz val="12"/>
        <rFont val="標楷體"/>
        <family val="4"/>
        <charset val="136"/>
      </rPr>
      <t/>
    </r>
    <phoneticPr fontId="6" type="noConversion"/>
  </si>
  <si>
    <r>
      <t>(</t>
    </r>
    <r>
      <rPr>
        <sz val="12"/>
        <rFont val="標楷體"/>
        <family val="4"/>
        <charset val="136"/>
      </rPr>
      <t>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其他項目之現金流入</t>
    </r>
    <phoneticPr fontId="6" type="noConversion"/>
  </si>
  <si>
    <r>
      <t>1.</t>
    </r>
    <r>
      <rPr>
        <sz val="12"/>
        <rFont val="標楷體"/>
        <family val="4"/>
        <charset val="136"/>
      </rPr>
      <t>其他項目之現金流入</t>
    </r>
    <phoneticPr fontId="6" type="noConversion"/>
  </si>
  <si>
    <r>
      <t>(</t>
    </r>
    <r>
      <rPr>
        <sz val="12"/>
        <rFont val="標楷體"/>
        <family val="4"/>
        <charset val="136"/>
      </rPr>
      <t>六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增加短期投資及短期貸墊款</t>
    </r>
    <phoneticPr fontId="6" type="noConversion"/>
  </si>
  <si>
    <r>
      <t>1.</t>
    </r>
    <r>
      <rPr>
        <sz val="12"/>
        <rFont val="標楷體"/>
        <family val="4"/>
        <charset val="136"/>
      </rPr>
      <t>增加短期投資</t>
    </r>
    <phoneticPr fontId="6" type="noConversion"/>
  </si>
  <si>
    <r>
      <t>2.</t>
    </r>
    <r>
      <rPr>
        <sz val="12"/>
        <rFont val="標楷體"/>
        <family val="4"/>
        <charset val="136"/>
      </rPr>
      <t>增加短期貸款</t>
    </r>
    <phoneticPr fontId="6" type="noConversion"/>
  </si>
  <si>
    <r>
      <t>3.</t>
    </r>
    <r>
      <rPr>
        <sz val="12"/>
        <rFont val="標楷體"/>
        <family val="4"/>
        <charset val="136"/>
      </rPr>
      <t>增加短期墊款</t>
    </r>
    <phoneticPr fontId="6" type="noConversion"/>
  </si>
  <si>
    <r>
      <t>(</t>
    </r>
    <r>
      <rPr>
        <sz val="12"/>
        <rFont val="標楷體"/>
        <family val="4"/>
        <charset val="136"/>
      </rPr>
      <t>七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增加投資、長期應收款項、
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貸墊款及準備金</t>
    </r>
    <phoneticPr fontId="6" type="noConversion"/>
  </si>
  <si>
    <r>
      <t>1.</t>
    </r>
    <r>
      <rPr>
        <sz val="12"/>
        <rFont val="標楷體"/>
        <family val="4"/>
        <charset val="136"/>
      </rPr>
      <t>增加長期應收款項</t>
    </r>
    <phoneticPr fontId="6" type="noConversion"/>
  </si>
  <si>
    <r>
      <t>2.</t>
    </r>
    <r>
      <rPr>
        <sz val="12"/>
        <rFont val="標楷體"/>
        <family val="4"/>
        <charset val="136"/>
      </rPr>
      <t>增加長期貸款</t>
    </r>
    <phoneticPr fontId="6" type="noConversion"/>
  </si>
  <si>
    <r>
      <t>3.</t>
    </r>
    <r>
      <rPr>
        <sz val="12"/>
        <rFont val="標楷體"/>
        <family val="4"/>
        <charset val="136"/>
      </rPr>
      <t>增加長期墊款</t>
    </r>
    <phoneticPr fontId="6" type="noConversion"/>
  </si>
  <si>
    <r>
      <t>4.</t>
    </r>
    <r>
      <rPr>
        <sz val="12"/>
        <rFont val="標楷體"/>
        <family val="4"/>
        <charset val="136"/>
      </rPr>
      <t>增加準備金</t>
    </r>
    <phoneticPr fontId="6" type="noConversion"/>
  </si>
  <si>
    <r>
      <t>(</t>
    </r>
    <r>
      <rPr>
        <sz val="12"/>
        <rFont val="標楷體"/>
        <family val="4"/>
        <charset val="136"/>
      </rPr>
      <t>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增加其他資產</t>
    </r>
    <phoneticPr fontId="6" type="noConversion"/>
  </si>
  <si>
    <r>
      <t>1.</t>
    </r>
    <r>
      <rPr>
        <sz val="12"/>
        <rFont val="標楷體"/>
        <family val="4"/>
        <charset val="136"/>
      </rPr>
      <t>增加其他資產</t>
    </r>
    <phoneticPr fontId="6" type="noConversion"/>
  </si>
  <si>
    <r>
      <t>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減少短期債務及其他負債</t>
    </r>
    <phoneticPr fontId="6" type="noConversion"/>
  </si>
  <si>
    <r>
      <t>1.</t>
    </r>
    <r>
      <rPr>
        <sz val="12"/>
        <rFont val="標楷體"/>
        <family val="4"/>
        <charset val="136"/>
      </rPr>
      <t>減少短期債務</t>
    </r>
    <phoneticPr fontId="6" type="noConversion"/>
  </si>
  <si>
    <r>
      <t>1.</t>
    </r>
    <r>
      <rPr>
        <sz val="12"/>
        <rFont val="標楷體"/>
        <family val="4"/>
        <charset val="136"/>
      </rPr>
      <t>減少其他負債</t>
    </r>
    <r>
      <rPr>
        <sz val="12"/>
        <rFont val="標楷體"/>
        <family val="4"/>
        <charset val="136"/>
      </rPr>
      <t/>
    </r>
    <phoneticPr fontId="6" type="noConversion"/>
  </si>
  <si>
    <r>
      <t>(</t>
    </r>
    <r>
      <rPr>
        <sz val="12"/>
        <rFont val="標楷體"/>
        <family val="4"/>
        <charset val="136"/>
      </rPr>
      <t>十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其他項目之現金流出</t>
    </r>
    <phoneticPr fontId="6" type="noConversion"/>
  </si>
  <si>
    <r>
      <t>1.</t>
    </r>
    <r>
      <rPr>
        <sz val="12"/>
        <rFont val="標楷體"/>
        <family val="4"/>
        <charset val="136"/>
      </rPr>
      <t>其他項目之現金流出</t>
    </r>
    <phoneticPr fontId="6" type="noConversion"/>
  </si>
  <si>
    <r>
      <t>(</t>
    </r>
    <r>
      <rPr>
        <sz val="12"/>
        <rFont val="標楷體"/>
        <family val="4"/>
        <charset val="136"/>
      </rPr>
      <t>四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其他活動之淨現金流入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流出－</t>
    </r>
    <r>
      <rPr>
        <sz val="12"/>
        <rFont val="Times New Roman"/>
        <family val="1"/>
      </rPr>
      <t>)</t>
    </r>
    <phoneticPr fontId="6" type="noConversion"/>
  </si>
  <si>
    <r>
      <t>三、現金及約當現金之淨增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淨減－</t>
    </r>
    <r>
      <rPr>
        <sz val="12"/>
        <rFont val="Times New Roman"/>
        <family val="1"/>
      </rPr>
      <t>)</t>
    </r>
    <phoneticPr fontId="6" type="noConversion"/>
  </si>
  <si>
    <r>
      <rPr>
        <b/>
        <sz val="12"/>
        <rFont val="標楷體"/>
        <family val="4"/>
        <charset val="136"/>
      </rPr>
      <t>一、委託調查研究費</t>
    </r>
    <r>
      <rPr>
        <b/>
        <sz val="12"/>
        <rFont val="Times New Roman"/>
        <family val="1"/>
      </rPr>
      <t>60,000</t>
    </r>
    <phoneticPr fontId="2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</si>
  <si>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再生能源發展策略、躉</t>
    </r>
    <phoneticPr fontId="2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</si>
  <si>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再生能源發電設備認定</t>
    </r>
    <phoneticPr fontId="2" type="noConversion"/>
  </si>
  <si>
    <r>
      <t xml:space="preserve">         </t>
    </r>
    <r>
      <rPr>
        <sz val="12"/>
        <rFont val="標楷體"/>
        <family val="4"/>
        <charset val="136"/>
      </rPr>
      <t>及查核作業</t>
    </r>
    <r>
      <rPr>
        <sz val="12"/>
        <rFont val="Times New Roman"/>
        <family val="1"/>
      </rPr>
      <t>27,000</t>
    </r>
    <r>
      <rPr>
        <sz val="12"/>
        <rFont val="標楷體"/>
        <family val="4"/>
        <charset val="136"/>
      </rPr>
      <t>千元。</t>
    </r>
    <phoneticPr fontId="2" type="noConversion"/>
  </si>
  <si>
    <r>
      <t xml:space="preserve">  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委辦地方政府辦理再生</t>
    </r>
    <phoneticPr fontId="2" type="noConversion"/>
  </si>
  <si>
    <r>
      <t xml:space="preserve">         </t>
    </r>
    <r>
      <rPr>
        <sz val="12"/>
        <rFont val="標楷體"/>
        <family val="4"/>
        <charset val="136"/>
      </rPr>
      <t>能源發電設備認定業務</t>
    </r>
    <r>
      <rPr>
        <sz val="12"/>
        <rFont val="Times New Roman"/>
        <family val="1"/>
      </rPr>
      <t xml:space="preserve"> </t>
    </r>
    <phoneticPr fontId="2" type="noConversion"/>
  </si>
  <si>
    <r>
      <t xml:space="preserve">         9,000</t>
    </r>
    <r>
      <rPr>
        <sz val="12"/>
        <rFont val="標楷體"/>
        <family val="4"/>
        <charset val="136"/>
      </rPr>
      <t>千元。</t>
    </r>
    <phoneticPr fontId="2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</si>
  <si>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再生能源電價補貼</t>
    </r>
    <phoneticPr fontId="2" type="noConversion"/>
  </si>
  <si>
    <r>
      <t>103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實際數</t>
    </r>
    <phoneticPr fontId="6" type="noConversion"/>
  </si>
  <si>
    <r>
      <t>105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預計數</t>
    </r>
    <phoneticPr fontId="6" type="noConversion"/>
  </si>
  <si>
    <r>
      <t>104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預計數</t>
    </r>
    <phoneticPr fontId="6" type="noConversion"/>
  </si>
  <si>
    <r>
      <t xml:space="preserve">比較增減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－</t>
    </r>
    <r>
      <rPr>
        <sz val="12"/>
        <rFont val="Times New Roman"/>
        <family val="1"/>
      </rPr>
      <t>)</t>
    </r>
    <phoneticPr fontId="6" type="noConversion"/>
  </si>
  <si>
    <r>
      <t>5</t>
    </r>
    <r>
      <rPr>
        <sz val="18"/>
        <rFont val="標楷體"/>
        <family val="4"/>
        <charset val="136"/>
      </rPr>
      <t>年來主要業務計畫分析表</t>
    </r>
    <phoneticPr fontId="7" type="noConversion"/>
  </si>
  <si>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105</t>
    </r>
    <r>
      <rPr>
        <sz val="12"/>
        <rFont val="標楷體"/>
        <family val="4"/>
        <charset val="136"/>
      </rPr>
      <t>年度</t>
    </r>
    <phoneticPr fontId="7" type="noConversion"/>
  </si>
  <si>
    <r>
      <t>單位成本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元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或平均利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費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率</t>
    </r>
    <phoneticPr fontId="7" type="noConversion"/>
  </si>
  <si>
    <r>
      <t xml:space="preserve">  </t>
    </r>
    <r>
      <rPr>
        <sz val="12"/>
        <rFont val="標楷體"/>
        <family val="4"/>
        <charset val="136"/>
      </rPr>
      <t>再生能源推廣計畫</t>
    </r>
    <phoneticPr fontId="2" type="noConversion"/>
  </si>
  <si>
    <r>
      <t>102</t>
    </r>
    <r>
      <rPr>
        <sz val="12"/>
        <rFont val="標楷體"/>
        <family val="4"/>
        <charset val="136"/>
      </rPr>
      <t>年度決算數</t>
    </r>
    <phoneticPr fontId="7" type="noConversion"/>
  </si>
  <si>
    <r>
      <t>101</t>
    </r>
    <r>
      <rPr>
        <sz val="12"/>
        <rFont val="標楷體"/>
        <family val="4"/>
        <charset val="136"/>
      </rPr>
      <t>年度決算數</t>
    </r>
    <phoneticPr fontId="7" type="noConversion"/>
  </si>
  <si>
    <r>
      <t xml:space="preserve">         </t>
    </r>
    <r>
      <rPr>
        <sz val="12"/>
        <rFont val="標楷體"/>
        <family val="4"/>
        <charset val="136"/>
      </rPr>
      <t>廣利用</t>
    </r>
    <r>
      <rPr>
        <sz val="12"/>
        <rFont val="Times New Roman"/>
        <family val="1"/>
      </rPr>
      <t>1,352,250</t>
    </r>
    <r>
      <rPr>
        <sz val="12"/>
        <rFont val="標楷體"/>
        <family val="4"/>
        <charset val="136"/>
      </rPr>
      <t>千元。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</si>
</sst>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76" formatCode="_(* #,##0_);_(* \(#,##0\);_(* &quot;-&quot;_);_(@_)"/>
    <numFmt numFmtId="177" formatCode="#,##0;\-#,##0;_-* &quot;-&quot;_-;_-@_-"/>
    <numFmt numFmtId="178" formatCode="#,##0_ ;[Red]\-#,##0\ "/>
    <numFmt numFmtId="179" formatCode="_(&quot;$&quot;* #,##0_);_(&quot;$&quot;* \(#,##0\);_(&quot;$&quot;* &quot;-&quot;_);_(@_)"/>
    <numFmt numFmtId="180" formatCode="#,##0.0_ ;[Red]\-#,##0.0\ "/>
    <numFmt numFmtId="181" formatCode="\ #,##0;\-#,##0;_-* &quot;-&quot;_-;_-@_-"/>
    <numFmt numFmtId="182" formatCode="#,##0_ "/>
  </numFmts>
  <fonts count="20">
    <font>
      <sz val="12"/>
      <name val="標楷體"/>
      <family val="4"/>
      <charset val="136"/>
    </font>
    <font>
      <sz val="12"/>
      <name val="標楷體"/>
      <family val="4"/>
      <charset val="136"/>
    </font>
    <font>
      <sz val="9"/>
      <name val="標楷體"/>
      <family val="4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4"/>
      <name val="Times New Roman"/>
      <family val="1"/>
    </font>
    <font>
      <sz val="14"/>
      <name val="標楷體"/>
      <family val="4"/>
      <charset val="136"/>
    </font>
    <font>
      <sz val="18"/>
      <name val="Times New Roman"/>
      <family val="1"/>
    </font>
    <font>
      <sz val="18"/>
      <name val="標楷體"/>
      <family val="4"/>
      <charset val="136"/>
    </font>
    <font>
      <u/>
      <sz val="18"/>
      <name val="Times New Roman"/>
      <family val="1"/>
    </font>
    <font>
      <u/>
      <sz val="18"/>
      <name val="標楷體"/>
      <family val="4"/>
      <charset val="136"/>
    </font>
    <font>
      <sz val="12"/>
      <name val="新細明體"/>
      <family val="1"/>
      <charset val="136"/>
    </font>
    <font>
      <sz val="11"/>
      <name val="Times New Roman"/>
      <family val="1"/>
    </font>
    <font>
      <b/>
      <u/>
      <sz val="20"/>
      <name val="標楷體"/>
      <family val="4"/>
      <charset val="136"/>
    </font>
    <font>
      <sz val="12"/>
      <name val="Courier"/>
      <family val="3"/>
    </font>
    <font>
      <sz val="10"/>
      <name val="標楷體"/>
      <family val="4"/>
      <charset val="136"/>
    </font>
    <font>
      <b/>
      <sz val="18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14" fillId="0" borderId="0"/>
    <xf numFmtId="43" fontId="14" fillId="0" borderId="0" applyFont="0" applyFill="0" applyBorder="0" applyAlignment="0" applyProtection="0"/>
    <xf numFmtId="17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</cellStyleXfs>
  <cellXfs count="20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177" fontId="4" fillId="0" borderId="1" xfId="1" applyNumberFormat="1" applyFont="1" applyBorder="1" applyAlignment="1">
      <alignment vertical="center"/>
    </xf>
    <xf numFmtId="3" fontId="5" fillId="2" borderId="1" xfId="2" applyNumberFormat="1" applyFont="1" applyFill="1" applyBorder="1" applyAlignment="1">
      <alignment vertical="center"/>
    </xf>
    <xf numFmtId="177" fontId="4" fillId="0" borderId="1" xfId="1" applyNumberFormat="1" applyFont="1" applyFill="1" applyBorder="1" applyAlignment="1">
      <alignment vertical="center"/>
    </xf>
    <xf numFmtId="177" fontId="4" fillId="2" borderId="2" xfId="1" applyNumberFormat="1" applyFont="1" applyFill="1" applyBorder="1" applyAlignment="1">
      <alignment vertical="center"/>
    </xf>
    <xf numFmtId="3" fontId="5" fillId="2" borderId="2" xfId="2" applyNumberFormat="1" applyFont="1" applyFill="1" applyBorder="1" applyAlignment="1">
      <alignment vertical="center"/>
    </xf>
    <xf numFmtId="177" fontId="4" fillId="0" borderId="2" xfId="1" applyNumberFormat="1" applyFont="1" applyFill="1" applyBorder="1" applyAlignment="1">
      <alignment vertical="center"/>
    </xf>
    <xf numFmtId="177" fontId="4" fillId="0" borderId="2" xfId="1" applyNumberFormat="1" applyFont="1" applyBorder="1" applyAlignment="1">
      <alignment vertical="center"/>
    </xf>
    <xf numFmtId="177" fontId="3" fillId="0" borderId="2" xfId="1" applyNumberFormat="1" applyFont="1" applyBorder="1" applyAlignment="1">
      <alignment vertical="center"/>
    </xf>
    <xf numFmtId="177" fontId="3" fillId="2" borderId="2" xfId="1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indent="1"/>
    </xf>
    <xf numFmtId="177" fontId="3" fillId="0" borderId="2" xfId="1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 indent="1"/>
    </xf>
    <xf numFmtId="3" fontId="3" fillId="2" borderId="2" xfId="2" applyNumberFormat="1" applyFont="1" applyFill="1" applyBorder="1" applyAlignment="1">
      <alignment horizontal="left" vertical="center" indent="2"/>
    </xf>
    <xf numFmtId="3" fontId="3" fillId="2" borderId="2" xfId="2" applyNumberFormat="1" applyFont="1" applyFill="1" applyBorder="1" applyAlignment="1">
      <alignment horizontal="left" vertical="center" indent="1"/>
    </xf>
    <xf numFmtId="177" fontId="4" fillId="0" borderId="3" xfId="1" applyNumberFormat="1" applyFont="1" applyBorder="1" applyAlignment="1">
      <alignment vertical="center"/>
    </xf>
    <xf numFmtId="3" fontId="5" fillId="2" borderId="3" xfId="2" applyNumberFormat="1" applyFont="1" applyFill="1" applyBorder="1" applyAlignment="1">
      <alignment vertical="center"/>
    </xf>
    <xf numFmtId="177" fontId="4" fillId="0" borderId="3" xfId="1" applyNumberFormat="1" applyFont="1" applyFill="1" applyBorder="1" applyAlignment="1">
      <alignment vertical="center"/>
    </xf>
    <xf numFmtId="49" fontId="1" fillId="0" borderId="5" xfId="2" applyNumberFormat="1" applyFont="1" applyBorder="1" applyAlignment="1">
      <alignment horizontal="distributed" vertical="center" wrapText="1" justifyLastLine="1"/>
    </xf>
    <xf numFmtId="49" fontId="1" fillId="2" borderId="5" xfId="2" applyNumberFormat="1" applyFont="1" applyFill="1" applyBorder="1" applyAlignment="1">
      <alignment horizontal="distributed" vertical="center" wrapText="1" justifyLastLine="1"/>
    </xf>
    <xf numFmtId="49" fontId="1" fillId="2" borderId="3" xfId="2" applyNumberFormat="1" applyFont="1" applyFill="1" applyBorder="1" applyAlignment="1">
      <alignment horizontal="distributed" vertical="center" justifyLastLine="1"/>
    </xf>
    <xf numFmtId="49" fontId="1" fillId="0" borderId="5" xfId="2" applyNumberFormat="1" applyFont="1" applyFill="1" applyBorder="1" applyAlignment="1">
      <alignment horizontal="distributed" vertical="center" wrapText="1" justifyLastLine="1"/>
    </xf>
    <xf numFmtId="0" fontId="3" fillId="0" borderId="0" xfId="0" applyFont="1"/>
    <xf numFmtId="0" fontId="3" fillId="2" borderId="0" xfId="0" applyFont="1" applyFill="1"/>
    <xf numFmtId="4" fontId="3" fillId="0" borderId="1" xfId="3" applyNumberFormat="1" applyFont="1" applyBorder="1" applyAlignment="1">
      <alignment horizontal="left" vertical="center" wrapText="1"/>
    </xf>
    <xf numFmtId="3" fontId="1" fillId="0" borderId="1" xfId="3" applyNumberFormat="1" applyFont="1" applyBorder="1" applyAlignment="1">
      <alignment vertical="center"/>
    </xf>
    <xf numFmtId="4" fontId="3" fillId="0" borderId="2" xfId="3" applyNumberFormat="1" applyFont="1" applyBorder="1" applyAlignment="1">
      <alignment horizontal="left" vertical="center" wrapText="1"/>
    </xf>
    <xf numFmtId="177" fontId="3" fillId="2" borderId="2" xfId="3" applyNumberFormat="1" applyFont="1" applyFill="1" applyBorder="1" applyAlignment="1">
      <alignment vertical="center"/>
    </xf>
    <xf numFmtId="3" fontId="1" fillId="0" borderId="2" xfId="3" applyNumberFormat="1" applyFont="1" applyBorder="1" applyAlignment="1">
      <alignment vertical="center"/>
    </xf>
    <xf numFmtId="3" fontId="3" fillId="0" borderId="2" xfId="3" applyNumberFormat="1" applyFont="1" applyBorder="1" applyAlignment="1">
      <alignment horizontal="left" vertical="center" indent="1"/>
    </xf>
    <xf numFmtId="3" fontId="3" fillId="0" borderId="2" xfId="3" applyNumberFormat="1" applyFont="1" applyBorder="1" applyAlignment="1">
      <alignment horizontal="left" vertical="center" indent="2"/>
    </xf>
    <xf numFmtId="3" fontId="3" fillId="0" borderId="2" xfId="3" applyNumberFormat="1" applyFont="1" applyBorder="1" applyAlignment="1">
      <alignment horizontal="left" vertical="center" wrapText="1" indent="1"/>
    </xf>
    <xf numFmtId="0" fontId="3" fillId="0" borderId="0" xfId="0" applyFont="1" applyBorder="1"/>
    <xf numFmtId="177" fontId="3" fillId="2" borderId="1" xfId="3" applyNumberFormat="1" applyFont="1" applyFill="1" applyBorder="1" applyAlignment="1">
      <alignment vertical="center"/>
    </xf>
    <xf numFmtId="3" fontId="3" fillId="0" borderId="1" xfId="3" applyNumberFormat="1" applyFont="1" applyBorder="1" applyAlignment="1">
      <alignment horizontal="left" vertical="center" indent="2"/>
    </xf>
    <xf numFmtId="177" fontId="4" fillId="2" borderId="2" xfId="3" applyNumberFormat="1" applyFont="1" applyFill="1" applyBorder="1" applyAlignment="1">
      <alignment vertical="center"/>
    </xf>
    <xf numFmtId="4" fontId="3" fillId="0" borderId="3" xfId="3" applyNumberFormat="1" applyFont="1" applyBorder="1" applyAlignment="1">
      <alignment horizontal="left" vertical="center" wrapText="1"/>
    </xf>
    <xf numFmtId="177" fontId="4" fillId="2" borderId="3" xfId="3" applyNumberFormat="1" applyFont="1" applyFill="1" applyBorder="1" applyAlignment="1">
      <alignment vertical="center"/>
    </xf>
    <xf numFmtId="3" fontId="1" fillId="0" borderId="3" xfId="3" applyNumberFormat="1" applyFont="1" applyBorder="1" applyAlignment="1">
      <alignment vertical="center"/>
    </xf>
    <xf numFmtId="49" fontId="1" fillId="0" borderId="4" xfId="3" applyNumberFormat="1" applyFont="1" applyBorder="1" applyAlignment="1">
      <alignment horizontal="distributed" vertical="center" justifyLastLine="1"/>
    </xf>
    <xf numFmtId="49" fontId="1" fillId="2" borderId="4" xfId="3" applyNumberFormat="1" applyFont="1" applyFill="1" applyBorder="1" applyAlignment="1">
      <alignment horizontal="distributed" vertical="center" justifyLastLine="1"/>
    </xf>
    <xf numFmtId="178" fontId="4" fillId="0" borderId="1" xfId="0" applyNumberFormat="1" applyFont="1" applyBorder="1" applyAlignment="1">
      <alignment horizontal="right" vertical="center"/>
    </xf>
    <xf numFmtId="178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justify" vertical="top" wrapText="1"/>
    </xf>
    <xf numFmtId="178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vertical="top"/>
    </xf>
    <xf numFmtId="0" fontId="4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vertical="center"/>
    </xf>
    <xf numFmtId="49" fontId="15" fillId="0" borderId="1" xfId="0" applyNumberFormat="1" applyFont="1" applyBorder="1" applyAlignment="1">
      <alignment horizontal="justify" vertical="center"/>
    </xf>
    <xf numFmtId="41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1" fontId="3" fillId="0" borderId="2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15" fillId="0" borderId="2" xfId="0" applyNumberFormat="1" applyFont="1" applyBorder="1" applyAlignment="1">
      <alignment horizontal="justify" vertical="center"/>
    </xf>
    <xf numFmtId="0" fontId="3" fillId="0" borderId="0" xfId="0" applyFont="1" applyAlignment="1">
      <alignment vertical="center" wrapText="1"/>
    </xf>
    <xf numFmtId="41" fontId="3" fillId="0" borderId="2" xfId="0" applyNumberFormat="1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justify" vertical="center"/>
    </xf>
    <xf numFmtId="49" fontId="3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justify" vertical="center"/>
    </xf>
    <xf numFmtId="41" fontId="4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distributed" vertical="center" wrapText="1" justifyLastLine="1"/>
    </xf>
    <xf numFmtId="0" fontId="0" fillId="0" borderId="4" xfId="0" applyFont="1" applyBorder="1" applyAlignment="1">
      <alignment horizontal="distributed" vertical="center" justifyLastLine="1"/>
    </xf>
    <xf numFmtId="49" fontId="0" fillId="0" borderId="2" xfId="0" applyNumberFormat="1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0" fillId="0" borderId="0" xfId="0" applyFont="1" applyFill="1"/>
    <xf numFmtId="181" fontId="3" fillId="0" borderId="1" xfId="8" applyNumberFormat="1" applyFont="1" applyFill="1" applyBorder="1" applyAlignment="1" applyProtection="1">
      <alignment vertical="center" wrapText="1"/>
    </xf>
    <xf numFmtId="181" fontId="3" fillId="0" borderId="2" xfId="8" applyNumberFormat="1" applyFont="1" applyFill="1" applyBorder="1" applyAlignment="1" applyProtection="1">
      <alignment vertical="center" wrapText="1"/>
    </xf>
    <xf numFmtId="181" fontId="3" fillId="0" borderId="2" xfId="0" applyNumberFormat="1" applyFont="1" applyFill="1" applyBorder="1" applyAlignment="1">
      <alignment vertical="center" wrapText="1"/>
    </xf>
    <xf numFmtId="49" fontId="1" fillId="0" borderId="2" xfId="8" applyNumberFormat="1" applyFont="1" applyFill="1" applyBorder="1" applyAlignment="1" applyProtection="1">
      <alignment horizontal="left" vertical="center" wrapText="1" indent="1"/>
    </xf>
    <xf numFmtId="49" fontId="1" fillId="0" borderId="2" xfId="8" applyNumberFormat="1" applyFont="1" applyFill="1" applyBorder="1" applyAlignment="1" applyProtection="1">
      <alignment horizontal="left" vertical="center" wrapText="1"/>
    </xf>
    <xf numFmtId="49" fontId="1" fillId="0" borderId="2" xfId="8" applyNumberFormat="1" applyFont="1" applyFill="1" applyBorder="1" applyAlignment="1" applyProtection="1">
      <alignment horizontal="distributed" vertical="center" wrapText="1" justifyLastLine="1"/>
    </xf>
    <xf numFmtId="181" fontId="3" fillId="0" borderId="8" xfId="0" applyNumberFormat="1" applyFont="1" applyFill="1" applyBorder="1" applyAlignment="1">
      <alignment vertical="center" wrapText="1"/>
    </xf>
    <xf numFmtId="49" fontId="1" fillId="0" borderId="8" xfId="8" applyNumberFormat="1" applyFont="1" applyFill="1" applyBorder="1" applyAlignment="1" applyProtection="1">
      <alignment horizontal="left" vertical="center" wrapText="1" indent="1"/>
    </xf>
    <xf numFmtId="181" fontId="3" fillId="0" borderId="3" xfId="8" applyNumberFormat="1" applyFont="1" applyFill="1" applyBorder="1" applyAlignment="1" applyProtection="1">
      <alignment vertical="center" wrapText="1"/>
    </xf>
    <xf numFmtId="49" fontId="1" fillId="0" borderId="3" xfId="8" applyNumberFormat="1" applyFont="1" applyFill="1" applyBorder="1" applyAlignment="1" applyProtection="1">
      <alignment horizontal="distributed" vertical="center" justifyLastLine="1"/>
    </xf>
    <xf numFmtId="49" fontId="1" fillId="0" borderId="9" xfId="8" applyNumberFormat="1" applyFont="1" applyFill="1" applyBorder="1" applyAlignment="1" applyProtection="1">
      <alignment horizontal="center" vertical="center" wrapText="1"/>
    </xf>
    <xf numFmtId="49" fontId="3" fillId="0" borderId="4" xfId="8" applyNumberFormat="1" applyFont="1" applyFill="1" applyBorder="1" applyAlignment="1" applyProtection="1">
      <alignment horizontal="center" vertical="center" wrapText="1"/>
    </xf>
    <xf numFmtId="49" fontId="3" fillId="0" borderId="5" xfId="8" applyNumberFormat="1" applyFont="1" applyFill="1" applyBorder="1" applyAlignment="1" applyProtection="1">
      <alignment horizontal="center" vertical="center" wrapText="1"/>
    </xf>
    <xf numFmtId="49" fontId="1" fillId="0" borderId="4" xfId="8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justify"/>
    </xf>
    <xf numFmtId="178" fontId="3" fillId="0" borderId="1" xfId="0" applyNumberFormat="1" applyFont="1" applyBorder="1" applyAlignment="1">
      <alignment vertical="justify"/>
    </xf>
    <xf numFmtId="0" fontId="3" fillId="0" borderId="1" xfId="0" applyFont="1" applyBorder="1" applyAlignment="1">
      <alignment vertical="justify"/>
    </xf>
    <xf numFmtId="178" fontId="3" fillId="0" borderId="2" xfId="0" applyNumberFormat="1" applyFont="1" applyBorder="1" applyAlignment="1">
      <alignment vertical="justify"/>
    </xf>
    <xf numFmtId="0" fontId="3" fillId="0" borderId="2" xfId="0" applyFont="1" applyBorder="1" applyAlignment="1">
      <alignment vertical="justify"/>
    </xf>
    <xf numFmtId="178" fontId="3" fillId="0" borderId="2" xfId="0" applyNumberFormat="1" applyFont="1" applyBorder="1" applyAlignment="1">
      <alignment vertical="center"/>
    </xf>
    <xf numFmtId="41" fontId="3" fillId="0" borderId="2" xfId="0" applyNumberFormat="1" applyFont="1" applyFill="1" applyBorder="1" applyAlignment="1">
      <alignment horizontal="right" vertical="center"/>
    </xf>
    <xf numFmtId="182" fontId="0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justify"/>
    </xf>
    <xf numFmtId="182" fontId="0" fillId="0" borderId="3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distributed" vertical="center" justifyLastLine="1"/>
    </xf>
    <xf numFmtId="182" fontId="0" fillId="0" borderId="4" xfId="0" applyNumberFormat="1" applyFont="1" applyBorder="1" applyAlignment="1">
      <alignment horizontal="distributed" vertical="center" justifyLastLine="1"/>
    </xf>
    <xf numFmtId="178" fontId="0" fillId="0" borderId="6" xfId="0" applyNumberFormat="1" applyFont="1" applyBorder="1" applyAlignment="1">
      <alignment horizontal="right" vertical="center"/>
    </xf>
    <xf numFmtId="182" fontId="3" fillId="0" borderId="6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0" fontId="0" fillId="0" borderId="0" xfId="0" applyFont="1" applyAlignment="1">
      <alignment vertical="center" shrinkToFit="1"/>
    </xf>
    <xf numFmtId="182" fontId="0" fillId="0" borderId="0" xfId="0" applyNumberFormat="1" applyFont="1" applyAlignment="1">
      <alignment horizontal="right" vertical="center" shrinkToFit="1"/>
    </xf>
    <xf numFmtId="49" fontId="0" fillId="0" borderId="0" xfId="0" applyNumberFormat="1" applyFont="1" applyAlignment="1">
      <alignment horizontal="left" vertical="center" shrinkToFit="1"/>
    </xf>
    <xf numFmtId="0" fontId="0" fillId="0" borderId="0" xfId="0" applyFont="1" applyBorder="1" applyAlignment="1">
      <alignment vertical="center" shrinkToFit="1"/>
    </xf>
    <xf numFmtId="182" fontId="0" fillId="0" borderId="0" xfId="0" applyNumberFormat="1" applyFont="1" applyBorder="1" applyAlignment="1">
      <alignment horizontal="right" vertical="center" shrinkToFit="1"/>
    </xf>
    <xf numFmtId="49" fontId="0" fillId="0" borderId="0" xfId="0" applyNumberFormat="1" applyFont="1" applyBorder="1" applyAlignment="1">
      <alignment horizontal="left" vertical="center" shrinkToFit="1"/>
    </xf>
    <xf numFmtId="0" fontId="5" fillId="0" borderId="0" xfId="0" applyFont="1" applyBorder="1" applyAlignment="1">
      <alignment vertical="center" shrinkToFit="1"/>
    </xf>
    <xf numFmtId="49" fontId="5" fillId="0" borderId="1" xfId="0" applyNumberFormat="1" applyFont="1" applyBorder="1" applyAlignment="1">
      <alignment horizontal="center" vertical="center" shrinkToFit="1"/>
    </xf>
    <xf numFmtId="41" fontId="3" fillId="0" borderId="2" xfId="0" applyNumberFormat="1" applyFont="1" applyBorder="1" applyAlignment="1">
      <alignment horizontal="right" vertical="center" shrinkToFit="1"/>
    </xf>
    <xf numFmtId="49" fontId="3" fillId="0" borderId="2" xfId="0" applyNumberFormat="1" applyFont="1" applyBorder="1" applyAlignment="1">
      <alignment horizontal="left" vertical="center" shrinkToFit="1"/>
    </xf>
    <xf numFmtId="49" fontId="0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justify" vertical="center" wrapText="1"/>
    </xf>
    <xf numFmtId="0" fontId="0" fillId="0" borderId="0" xfId="0" applyFont="1" applyBorder="1" applyAlignment="1">
      <alignment horizontal="center" vertical="center" shrinkToFit="1"/>
    </xf>
    <xf numFmtId="182" fontId="0" fillId="0" borderId="4" xfId="0" applyNumberFormat="1" applyFont="1" applyBorder="1" applyAlignment="1">
      <alignment horizontal="distributed" vertical="center"/>
    </xf>
    <xf numFmtId="0" fontId="0" fillId="0" borderId="9" xfId="0" applyFont="1" applyBorder="1" applyAlignment="1">
      <alignment vertical="center"/>
    </xf>
    <xf numFmtId="3" fontId="0" fillId="0" borderId="0" xfId="0" applyNumberFormat="1" applyFont="1" applyBorder="1" applyAlignment="1">
      <alignment horizontal="center" vertical="center" shrinkToFit="1"/>
    </xf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0" fillId="0" borderId="6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justify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3" fontId="19" fillId="0" borderId="0" xfId="0" applyNumberFormat="1" applyFont="1" applyBorder="1" applyAlignment="1">
      <alignment horizontal="center" vertical="center" shrinkToFit="1"/>
    </xf>
    <xf numFmtId="49" fontId="1" fillId="0" borderId="4" xfId="2" applyNumberFormat="1" applyFont="1" applyBorder="1" applyAlignment="1">
      <alignment horizontal="center" vertical="center" wrapText="1" justifyLastLine="1"/>
    </xf>
    <xf numFmtId="3" fontId="1" fillId="0" borderId="4" xfId="3" applyNumberFormat="1" applyFont="1" applyBorder="1" applyAlignment="1">
      <alignment horizontal="center" vertical="center"/>
    </xf>
    <xf numFmtId="177" fontId="3" fillId="2" borderId="2" xfId="0" applyNumberFormat="1" applyFont="1" applyFill="1" applyBorder="1" applyAlignment="1">
      <alignment vertic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top"/>
    </xf>
    <xf numFmtId="0" fontId="0" fillId="0" borderId="2" xfId="0" applyFont="1" applyBorder="1" applyAlignment="1">
      <alignment horizontal="center" vertical="top"/>
    </xf>
    <xf numFmtId="180" fontId="0" fillId="0" borderId="7" xfId="0" applyNumberFormat="1" applyFont="1" applyBorder="1" applyAlignment="1">
      <alignment horizontal="right" vertical="top"/>
    </xf>
    <xf numFmtId="178" fontId="0" fillId="0" borderId="2" xfId="0" applyNumberFormat="1" applyFont="1" applyBorder="1" applyAlignment="1">
      <alignment horizontal="right" vertical="top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/>
    <xf numFmtId="178" fontId="0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0" xfId="0" applyFont="1"/>
    <xf numFmtId="0" fontId="0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11" fillId="0" borderId="0" xfId="0" applyFont="1" applyAlignment="1"/>
    <xf numFmtId="0" fontId="11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13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distributed" vertical="center" justifyLastLine="1"/>
    </xf>
    <xf numFmtId="49" fontId="3" fillId="0" borderId="10" xfId="0" applyNumberFormat="1" applyFont="1" applyBorder="1" applyAlignment="1">
      <alignment horizontal="distributed" vertical="center" justifyLastLine="1"/>
    </xf>
    <xf numFmtId="49" fontId="3" fillId="0" borderId="9" xfId="0" applyNumberFormat="1" applyFont="1" applyBorder="1" applyAlignment="1">
      <alignment horizontal="distributed" vertical="center" justifyLastLine="1"/>
    </xf>
    <xf numFmtId="49" fontId="0" fillId="0" borderId="3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/>
    </xf>
    <xf numFmtId="182" fontId="3" fillId="0" borderId="0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 shrinkToFit="1"/>
    </xf>
    <xf numFmtId="49" fontId="3" fillId="0" borderId="1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82" fontId="0" fillId="0" borderId="3" xfId="0" applyNumberFormat="1" applyFont="1" applyBorder="1" applyAlignment="1">
      <alignment horizontal="distributed" vertical="center"/>
    </xf>
    <xf numFmtId="0" fontId="0" fillId="0" borderId="1" xfId="0" applyFont="1" applyBorder="1" applyAlignment="1">
      <alignment horizontal="distributed" vertical="center"/>
    </xf>
    <xf numFmtId="49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82" fontId="0" fillId="0" borderId="4" xfId="0" applyNumberFormat="1" applyFont="1" applyBorder="1" applyAlignment="1">
      <alignment horizontal="center" vertical="center"/>
    </xf>
  </cellXfs>
  <cellStyles count="9">
    <cellStyle name="一般" xfId="0" builtinId="0"/>
    <cellStyle name="一般 2" xfId="4"/>
    <cellStyle name="一般_平衡表" xfId="8"/>
    <cellStyle name="一般_收支表" xfId="2"/>
    <cellStyle name="一般_現金流量表" xfId="3"/>
    <cellStyle name="千分位 2" xfId="5"/>
    <cellStyle name="千分位 3" xfId="7"/>
    <cellStyle name="千分位[0]_收支表" xfId="1"/>
    <cellStyle name="貨幣[0]_公務車明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view="pageBreakPreview" zoomScaleNormal="100" zoomScaleSheetLayoutView="100" workbookViewId="0">
      <pane xSplit="2" ySplit="1" topLeftCell="C2" activePane="bottomRight" state="frozenSplit"/>
      <selection activeCell="F12" sqref="F12"/>
      <selection pane="topRight" activeCell="F12" sqref="F12"/>
      <selection pane="bottomLeft" activeCell="F12" sqref="F12"/>
      <selection pane="bottomRight" activeCell="B11" sqref="B11"/>
    </sheetView>
  </sheetViews>
  <sheetFormatPr defaultRowHeight="16.5"/>
  <cols>
    <col min="1" max="1" width="13" style="3" customWidth="1"/>
    <col min="2" max="2" width="31" style="1" customWidth="1"/>
    <col min="3" max="3" width="12.75" style="2" customWidth="1"/>
    <col min="4" max="4" width="12.75" style="1" customWidth="1"/>
    <col min="5" max="5" width="13.625" style="1" customWidth="1"/>
    <col min="6" max="16384" width="9" style="1"/>
  </cols>
  <sheetData>
    <row r="1" spans="1:5" ht="27.75" customHeight="1">
      <c r="A1" s="24" t="s">
        <v>8</v>
      </c>
      <c r="B1" s="23" t="s">
        <v>7</v>
      </c>
      <c r="C1" s="22" t="s">
        <v>6</v>
      </c>
      <c r="D1" s="21" t="s">
        <v>5</v>
      </c>
      <c r="E1" s="142" t="s">
        <v>130</v>
      </c>
    </row>
    <row r="2" spans="1:5" ht="22.7" customHeight="1">
      <c r="A2" s="20">
        <f>SUM(A3,A8,A11,A16)</f>
        <v>2506554</v>
      </c>
      <c r="B2" s="19" t="s">
        <v>4</v>
      </c>
      <c r="C2" s="18">
        <f>SUM(C3,C8,C11,C16)</f>
        <v>5664550</v>
      </c>
      <c r="D2" s="18">
        <f>SUM(D3,D8,D11,D16)</f>
        <v>4316000</v>
      </c>
      <c r="E2" s="18">
        <f t="shared" ref="E2:E29" si="0">C2-D2</f>
        <v>1348550</v>
      </c>
    </row>
    <row r="3" spans="1:5" ht="22.7" customHeight="1">
      <c r="A3" s="14">
        <f>SUM(A4:A7)</f>
        <v>2501839</v>
      </c>
      <c r="B3" s="17" t="s">
        <v>131</v>
      </c>
      <c r="C3" s="12">
        <f>SUM(C4:C7)</f>
        <v>5655123</v>
      </c>
      <c r="D3" s="12">
        <f>SUM(D4:D7)</f>
        <v>4312295</v>
      </c>
      <c r="E3" s="11">
        <f t="shared" si="0"/>
        <v>1342828</v>
      </c>
    </row>
    <row r="4" spans="1:5" ht="22.7" hidden="1" customHeight="1">
      <c r="A4" s="14">
        <v>0</v>
      </c>
      <c r="B4" s="16" t="s">
        <v>132</v>
      </c>
      <c r="C4" s="12">
        <v>0</v>
      </c>
      <c r="D4" s="12">
        <v>0</v>
      </c>
      <c r="E4" s="11">
        <f t="shared" si="0"/>
        <v>0</v>
      </c>
    </row>
    <row r="5" spans="1:5" ht="22.7" hidden="1" customHeight="1">
      <c r="A5" s="14">
        <v>0</v>
      </c>
      <c r="B5" s="16" t="s">
        <v>133</v>
      </c>
      <c r="C5" s="12">
        <v>0</v>
      </c>
      <c r="D5" s="12">
        <v>0</v>
      </c>
      <c r="E5" s="11">
        <f t="shared" si="0"/>
        <v>0</v>
      </c>
    </row>
    <row r="6" spans="1:5" ht="22.7" hidden="1" customHeight="1">
      <c r="A6" s="14">
        <v>0</v>
      </c>
      <c r="B6" s="16" t="s">
        <v>134</v>
      </c>
      <c r="C6" s="12">
        <v>0</v>
      </c>
      <c r="D6" s="12">
        <v>0</v>
      </c>
      <c r="E6" s="11">
        <f t="shared" si="0"/>
        <v>0</v>
      </c>
    </row>
    <row r="7" spans="1:5" ht="22.7" customHeight="1">
      <c r="A7" s="14">
        <v>2501839</v>
      </c>
      <c r="B7" s="16" t="s">
        <v>135</v>
      </c>
      <c r="C7" s="12">
        <v>5655123</v>
      </c>
      <c r="D7" s="12">
        <v>4312295</v>
      </c>
      <c r="E7" s="11">
        <f t="shared" si="0"/>
        <v>1342828</v>
      </c>
    </row>
    <row r="8" spans="1:5" ht="22.7" hidden="1" customHeight="1">
      <c r="A8" s="9">
        <f>SUM(A9:A10)</f>
        <v>0</v>
      </c>
      <c r="B8" s="17" t="s">
        <v>136</v>
      </c>
      <c r="C8" s="10">
        <f>SUM(C9:C10)</f>
        <v>0</v>
      </c>
      <c r="D8" s="10">
        <f>SUM(D9:D10)</f>
        <v>0</v>
      </c>
      <c r="E8" s="11">
        <f t="shared" si="0"/>
        <v>0</v>
      </c>
    </row>
    <row r="9" spans="1:5" ht="22.7" hidden="1" customHeight="1">
      <c r="A9" s="14">
        <v>0</v>
      </c>
      <c r="B9" s="16" t="s">
        <v>137</v>
      </c>
      <c r="C9" s="12">
        <v>0</v>
      </c>
      <c r="D9" s="12">
        <v>0</v>
      </c>
      <c r="E9" s="11">
        <f t="shared" si="0"/>
        <v>0</v>
      </c>
    </row>
    <row r="10" spans="1:5" ht="22.7" hidden="1" customHeight="1">
      <c r="A10" s="14">
        <v>0</v>
      </c>
      <c r="B10" s="16" t="s">
        <v>138</v>
      </c>
      <c r="C10" s="12">
        <v>0</v>
      </c>
      <c r="D10" s="12">
        <v>0</v>
      </c>
      <c r="E10" s="11">
        <f t="shared" si="0"/>
        <v>0</v>
      </c>
    </row>
    <row r="11" spans="1:5" ht="22.7" customHeight="1">
      <c r="A11" s="14">
        <f>SUM(A12:A15)</f>
        <v>4436</v>
      </c>
      <c r="B11" s="17" t="s">
        <v>139</v>
      </c>
      <c r="C11" s="11">
        <f>SUM(C12:C15)</f>
        <v>9289</v>
      </c>
      <c r="D11" s="11">
        <f>SUM(D12:D15)</f>
        <v>3665</v>
      </c>
      <c r="E11" s="11">
        <f t="shared" si="0"/>
        <v>5624</v>
      </c>
    </row>
    <row r="12" spans="1:5" ht="22.7" hidden="1" customHeight="1">
      <c r="A12" s="14">
        <v>0</v>
      </c>
      <c r="B12" s="16" t="s">
        <v>140</v>
      </c>
      <c r="C12" s="12">
        <v>0</v>
      </c>
      <c r="D12" s="12">
        <v>0</v>
      </c>
      <c r="E12" s="11">
        <f t="shared" si="0"/>
        <v>0</v>
      </c>
    </row>
    <row r="13" spans="1:5" ht="22.7" hidden="1" customHeight="1">
      <c r="A13" s="14">
        <v>0</v>
      </c>
      <c r="B13" s="16" t="s">
        <v>141</v>
      </c>
      <c r="C13" s="12">
        <v>0</v>
      </c>
      <c r="D13" s="12">
        <v>0</v>
      </c>
      <c r="E13" s="11">
        <f t="shared" si="0"/>
        <v>0</v>
      </c>
    </row>
    <row r="14" spans="1:5" ht="22.7" hidden="1" customHeight="1">
      <c r="A14" s="14">
        <v>0</v>
      </c>
      <c r="B14" s="16" t="s">
        <v>142</v>
      </c>
      <c r="C14" s="12">
        <v>0</v>
      </c>
      <c r="D14" s="12">
        <v>0</v>
      </c>
      <c r="E14" s="11">
        <f t="shared" si="0"/>
        <v>0</v>
      </c>
    </row>
    <row r="15" spans="1:5" ht="22.7" customHeight="1">
      <c r="A15" s="14">
        <v>4436</v>
      </c>
      <c r="B15" s="16" t="s">
        <v>143</v>
      </c>
      <c r="C15" s="12">
        <v>9289</v>
      </c>
      <c r="D15" s="12">
        <v>3665</v>
      </c>
      <c r="E15" s="11">
        <f t="shared" si="0"/>
        <v>5624</v>
      </c>
    </row>
    <row r="16" spans="1:5" ht="22.7" customHeight="1">
      <c r="A16" s="14">
        <f>A17</f>
        <v>279</v>
      </c>
      <c r="B16" s="17" t="s">
        <v>144</v>
      </c>
      <c r="C16" s="11">
        <f>C17</f>
        <v>138</v>
      </c>
      <c r="D16" s="11">
        <f>D17</f>
        <v>40</v>
      </c>
      <c r="E16" s="11">
        <f t="shared" si="0"/>
        <v>98</v>
      </c>
    </row>
    <row r="17" spans="1:5" ht="22.7" customHeight="1">
      <c r="A17" s="14">
        <v>279</v>
      </c>
      <c r="B17" s="16" t="s">
        <v>145</v>
      </c>
      <c r="C17" s="12">
        <v>138</v>
      </c>
      <c r="D17" s="12">
        <v>40</v>
      </c>
      <c r="E17" s="11">
        <f t="shared" si="0"/>
        <v>98</v>
      </c>
    </row>
    <row r="18" spans="1:5" ht="22.7" customHeight="1">
      <c r="A18" s="9">
        <f>SUM(A19:A27)</f>
        <v>2271195</v>
      </c>
      <c r="B18" s="8" t="s">
        <v>3</v>
      </c>
      <c r="C18" s="10">
        <f>SUM(C19:C27)</f>
        <v>6262250</v>
      </c>
      <c r="D18" s="10">
        <f>SUM(D19:D27)</f>
        <v>4316000</v>
      </c>
      <c r="E18" s="10">
        <f t="shared" si="0"/>
        <v>1946250</v>
      </c>
    </row>
    <row r="19" spans="1:5" ht="22.7" hidden="1" customHeight="1">
      <c r="A19" s="14">
        <v>0</v>
      </c>
      <c r="B19" s="13" t="s">
        <v>146</v>
      </c>
      <c r="C19" s="12">
        <v>0</v>
      </c>
      <c r="D19" s="12">
        <v>0</v>
      </c>
      <c r="E19" s="11">
        <f t="shared" si="0"/>
        <v>0</v>
      </c>
    </row>
    <row r="20" spans="1:5" ht="22.7" hidden="1" customHeight="1">
      <c r="A20" s="14">
        <v>0</v>
      </c>
      <c r="B20" s="13" t="s">
        <v>147</v>
      </c>
      <c r="C20" s="12">
        <v>0</v>
      </c>
      <c r="D20" s="12">
        <v>0</v>
      </c>
      <c r="E20" s="11">
        <f t="shared" si="0"/>
        <v>0</v>
      </c>
    </row>
    <row r="21" spans="1:5" ht="33" hidden="1">
      <c r="A21" s="14">
        <v>0</v>
      </c>
      <c r="B21" s="15" t="s">
        <v>148</v>
      </c>
      <c r="C21" s="12">
        <v>0</v>
      </c>
      <c r="D21" s="12">
        <v>0</v>
      </c>
      <c r="E21" s="11">
        <f t="shared" si="0"/>
        <v>0</v>
      </c>
    </row>
    <row r="22" spans="1:5" ht="22.7" hidden="1" customHeight="1">
      <c r="A22" s="14">
        <v>0</v>
      </c>
      <c r="B22" s="13" t="s">
        <v>149</v>
      </c>
      <c r="C22" s="12">
        <v>0</v>
      </c>
      <c r="D22" s="12">
        <v>0</v>
      </c>
      <c r="E22" s="11">
        <f t="shared" si="0"/>
        <v>0</v>
      </c>
    </row>
    <row r="23" spans="1:5" ht="36" hidden="1" customHeight="1">
      <c r="A23" s="14">
        <v>0</v>
      </c>
      <c r="B23" s="15" t="s">
        <v>150</v>
      </c>
      <c r="C23" s="12">
        <v>0</v>
      </c>
      <c r="D23" s="12">
        <v>0</v>
      </c>
      <c r="E23" s="11">
        <f t="shared" si="0"/>
        <v>0</v>
      </c>
    </row>
    <row r="24" spans="1:5" ht="22.7" customHeight="1">
      <c r="A24" s="14">
        <v>2271195</v>
      </c>
      <c r="B24" s="15" t="s">
        <v>151</v>
      </c>
      <c r="C24" s="12">
        <v>6262250</v>
      </c>
      <c r="D24" s="12">
        <v>4316000</v>
      </c>
      <c r="E24" s="11">
        <f t="shared" si="0"/>
        <v>1946250</v>
      </c>
    </row>
    <row r="25" spans="1:5" ht="22.7" hidden="1" customHeight="1">
      <c r="A25" s="14">
        <v>0</v>
      </c>
      <c r="B25" s="13" t="s">
        <v>152</v>
      </c>
      <c r="C25" s="12">
        <v>0</v>
      </c>
      <c r="D25" s="12">
        <v>0</v>
      </c>
      <c r="E25" s="11">
        <f t="shared" si="0"/>
        <v>0</v>
      </c>
    </row>
    <row r="26" spans="1:5" ht="22.7" hidden="1" customHeight="1">
      <c r="A26" s="14">
        <v>0</v>
      </c>
      <c r="B26" s="13" t="s">
        <v>153</v>
      </c>
      <c r="C26" s="12">
        <v>0</v>
      </c>
      <c r="D26" s="12">
        <v>0</v>
      </c>
      <c r="E26" s="11">
        <f t="shared" si="0"/>
        <v>0</v>
      </c>
    </row>
    <row r="27" spans="1:5" ht="22.7" hidden="1" customHeight="1">
      <c r="A27" s="14">
        <v>0</v>
      </c>
      <c r="B27" s="13" t="s">
        <v>154</v>
      </c>
      <c r="C27" s="12">
        <v>0</v>
      </c>
      <c r="D27" s="12">
        <v>0</v>
      </c>
      <c r="E27" s="11">
        <f t="shared" si="0"/>
        <v>0</v>
      </c>
    </row>
    <row r="28" spans="1:5" ht="22.7" customHeight="1">
      <c r="A28" s="9">
        <f>A2-A18</f>
        <v>235359</v>
      </c>
      <c r="B28" s="8" t="s">
        <v>155</v>
      </c>
      <c r="C28" s="10">
        <f>C2-C18</f>
        <v>-597700</v>
      </c>
      <c r="D28" s="10">
        <f>D2-D18</f>
        <v>0</v>
      </c>
      <c r="E28" s="10">
        <f t="shared" si="0"/>
        <v>-597700</v>
      </c>
    </row>
    <row r="29" spans="1:5" ht="22.7" customHeight="1">
      <c r="A29" s="9">
        <v>465066</v>
      </c>
      <c r="B29" s="8" t="s">
        <v>2</v>
      </c>
      <c r="C29" s="7">
        <f>A31+D28</f>
        <v>700425</v>
      </c>
      <c r="D29" s="7">
        <v>465066</v>
      </c>
      <c r="E29" s="10">
        <f t="shared" si="0"/>
        <v>235359</v>
      </c>
    </row>
    <row r="30" spans="1:5" ht="22.7" customHeight="1">
      <c r="A30" s="9">
        <f>A27</f>
        <v>0</v>
      </c>
      <c r="B30" s="8" t="s">
        <v>1</v>
      </c>
      <c r="C30" s="7">
        <f>C27</f>
        <v>0</v>
      </c>
      <c r="D30" s="7">
        <f>D27</f>
        <v>0</v>
      </c>
      <c r="E30" s="7">
        <f>E27</f>
        <v>0</v>
      </c>
    </row>
    <row r="31" spans="1:5" ht="22.7" customHeight="1">
      <c r="A31" s="6">
        <f>SUM(A28:A29)</f>
        <v>700425</v>
      </c>
      <c r="B31" s="5" t="s">
        <v>0</v>
      </c>
      <c r="C31" s="4">
        <f>SUM(C28:C29)</f>
        <v>102725</v>
      </c>
      <c r="D31" s="4">
        <f>SUM(D28:D29)</f>
        <v>465066</v>
      </c>
      <c r="E31" s="4">
        <f>C31-D31</f>
        <v>-362341</v>
      </c>
    </row>
  </sheetData>
  <phoneticPr fontId="2" type="noConversion"/>
  <printOptions horizontalCentered="1"/>
  <pageMargins left="0.39370078740157483" right="0.39370078740157483" top="2.1653543307086616" bottom="0.39370078740157483" header="0.62992125984251968" footer="0.39370078740157483"/>
  <pageSetup paperSize="9" firstPageNumber="6" orientation="portrait" blackAndWhite="1" useFirstPageNumber="1" r:id="rId1"/>
  <headerFooter alignWithMargins="0">
    <oddHeader>&amp;C&amp;18&amp;U經濟部能源局
再生能源發展基金&amp;U
基金來源、用途及餘絀預計表&amp;12
中華民國&amp;"Times New Roman,標準"105&amp;"標楷體,標準"年度&amp;R
單位：新臺幣千元</oddHeader>
    <oddFooter>&amp;C&amp;"Times New Roman,標準"4-&amp;P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view="pageBreakPreview" zoomScaleNormal="100" zoomScaleSheetLayoutView="100" workbookViewId="0">
      <selection activeCell="F12" sqref="F12"/>
    </sheetView>
  </sheetViews>
  <sheetFormatPr defaultRowHeight="15.75"/>
  <cols>
    <col min="1" max="1" width="37.5" style="25" customWidth="1"/>
    <col min="2" max="2" width="18.5" style="26" customWidth="1"/>
    <col min="3" max="3" width="27.5" style="25" customWidth="1"/>
    <col min="4" max="16384" width="9" style="25"/>
  </cols>
  <sheetData>
    <row r="1" spans="1:3" ht="33" customHeight="1">
      <c r="A1" s="143" t="s">
        <v>15</v>
      </c>
      <c r="B1" s="43" t="s">
        <v>14</v>
      </c>
      <c r="C1" s="42" t="s">
        <v>13</v>
      </c>
    </row>
    <row r="2" spans="1:3" ht="27.2" customHeight="1">
      <c r="A2" s="41" t="s">
        <v>12</v>
      </c>
      <c r="B2" s="40"/>
      <c r="C2" s="39"/>
    </row>
    <row r="3" spans="1:3" ht="27.2" customHeight="1">
      <c r="A3" s="32" t="s">
        <v>170</v>
      </c>
      <c r="B3" s="144">
        <v>-597700</v>
      </c>
      <c r="C3" s="29"/>
    </row>
    <row r="4" spans="1:3" ht="27.2" customHeight="1">
      <c r="A4" s="32" t="s">
        <v>171</v>
      </c>
      <c r="B4" s="30">
        <f>SUM(B5:B8)</f>
        <v>-576</v>
      </c>
      <c r="C4" s="29"/>
    </row>
    <row r="5" spans="1:3" ht="27.2" hidden="1" customHeight="1">
      <c r="A5" s="33" t="s">
        <v>172</v>
      </c>
      <c r="B5" s="30">
        <v>0</v>
      </c>
      <c r="C5" s="29"/>
    </row>
    <row r="6" spans="1:3" ht="27.2" hidden="1" customHeight="1">
      <c r="A6" s="33" t="s">
        <v>173</v>
      </c>
      <c r="B6" s="30">
        <v>0</v>
      </c>
      <c r="C6" s="29"/>
    </row>
    <row r="7" spans="1:3" ht="27.2" hidden="1" customHeight="1">
      <c r="A7" s="33" t="s">
        <v>174</v>
      </c>
      <c r="B7" s="30">
        <v>0</v>
      </c>
      <c r="C7" s="29"/>
    </row>
    <row r="8" spans="1:3" ht="27.2" customHeight="1">
      <c r="A8" s="33" t="s">
        <v>175</v>
      </c>
      <c r="B8" s="30">
        <v>-576</v>
      </c>
      <c r="C8" s="29"/>
    </row>
    <row r="9" spans="1:3" ht="27.2" customHeight="1">
      <c r="A9" s="32" t="s">
        <v>176</v>
      </c>
      <c r="B9" s="30">
        <f>SUM(B3:B4)</f>
        <v>-598276</v>
      </c>
      <c r="C9" s="29"/>
    </row>
    <row r="10" spans="1:3" ht="27.2" customHeight="1">
      <c r="A10" s="31" t="s">
        <v>11</v>
      </c>
      <c r="B10" s="38"/>
      <c r="C10" s="29"/>
    </row>
    <row r="11" spans="1:3" ht="27.2" hidden="1" customHeight="1">
      <c r="A11" s="32" t="s">
        <v>177</v>
      </c>
      <c r="B11" s="30">
        <f>SUM(B12:B14)</f>
        <v>0</v>
      </c>
      <c r="C11" s="29"/>
    </row>
    <row r="12" spans="1:3" ht="27.2" hidden="1" customHeight="1">
      <c r="A12" s="33" t="s">
        <v>178</v>
      </c>
      <c r="B12" s="30">
        <v>0</v>
      </c>
      <c r="C12" s="29"/>
    </row>
    <row r="13" spans="1:3" ht="27.2" hidden="1" customHeight="1">
      <c r="A13" s="33" t="s">
        <v>179</v>
      </c>
      <c r="B13" s="30">
        <v>0</v>
      </c>
      <c r="C13" s="29"/>
    </row>
    <row r="14" spans="1:3" ht="27.2" hidden="1" customHeight="1">
      <c r="A14" s="33" t="s">
        <v>180</v>
      </c>
      <c r="B14" s="30">
        <v>0</v>
      </c>
      <c r="C14" s="29"/>
    </row>
    <row r="15" spans="1:3" ht="40.700000000000003" customHeight="1">
      <c r="A15" s="34" t="s">
        <v>181</v>
      </c>
      <c r="B15" s="30">
        <f>SUM(B16:B19)</f>
        <v>0</v>
      </c>
      <c r="C15" s="29"/>
    </row>
    <row r="16" spans="1:3" ht="27.2" hidden="1" customHeight="1">
      <c r="A16" s="33" t="s">
        <v>182</v>
      </c>
      <c r="B16" s="30">
        <v>0</v>
      </c>
      <c r="C16" s="29"/>
    </row>
    <row r="17" spans="1:4" ht="27.2" customHeight="1">
      <c r="A17" s="33" t="s">
        <v>183</v>
      </c>
      <c r="B17" s="30">
        <v>0</v>
      </c>
      <c r="C17" s="29"/>
    </row>
    <row r="18" spans="1:4" ht="27.2" hidden="1" customHeight="1">
      <c r="A18" s="33" t="s">
        <v>184</v>
      </c>
      <c r="B18" s="30">
        <v>0</v>
      </c>
      <c r="C18" s="29"/>
    </row>
    <row r="19" spans="1:4" ht="27.2" hidden="1" customHeight="1">
      <c r="A19" s="33" t="s">
        <v>185</v>
      </c>
      <c r="B19" s="30">
        <v>0</v>
      </c>
      <c r="C19" s="29"/>
    </row>
    <row r="20" spans="1:4" ht="27.2" customHeight="1">
      <c r="A20" s="34" t="s">
        <v>186</v>
      </c>
      <c r="B20" s="30">
        <f>SUM(B21)</f>
        <v>0</v>
      </c>
      <c r="C20" s="29"/>
    </row>
    <row r="21" spans="1:4" ht="27.2" customHeight="1">
      <c r="A21" s="33" t="s">
        <v>187</v>
      </c>
      <c r="B21" s="30">
        <v>0</v>
      </c>
      <c r="C21" s="29"/>
    </row>
    <row r="22" spans="1:4" ht="27.2" hidden="1" customHeight="1">
      <c r="A22" s="34" t="s">
        <v>188</v>
      </c>
      <c r="B22" s="30">
        <f>SUM(B23:B24)</f>
        <v>0</v>
      </c>
      <c r="C22" s="29"/>
    </row>
    <row r="23" spans="1:4" ht="27.2" hidden="1" customHeight="1">
      <c r="A23" s="33" t="s">
        <v>189</v>
      </c>
      <c r="B23" s="30">
        <v>0</v>
      </c>
      <c r="C23" s="29"/>
    </row>
    <row r="24" spans="1:4" ht="27.2" hidden="1" customHeight="1">
      <c r="A24" s="37" t="s">
        <v>190</v>
      </c>
      <c r="B24" s="36">
        <v>0</v>
      </c>
      <c r="C24" s="27"/>
      <c r="D24" s="35"/>
    </row>
    <row r="25" spans="1:4" ht="27.2" hidden="1" customHeight="1">
      <c r="A25" s="34" t="s">
        <v>191</v>
      </c>
      <c r="B25" s="30">
        <f>SUM(B26)</f>
        <v>0</v>
      </c>
      <c r="C25" s="29"/>
    </row>
    <row r="26" spans="1:4" ht="26.45" hidden="1" customHeight="1">
      <c r="A26" s="33" t="s">
        <v>192</v>
      </c>
      <c r="B26" s="30">
        <v>0</v>
      </c>
      <c r="C26" s="29"/>
    </row>
    <row r="27" spans="1:4" ht="26.45" hidden="1" customHeight="1">
      <c r="A27" s="32" t="s">
        <v>193</v>
      </c>
      <c r="B27" s="30">
        <f>SUM(B28:B30)</f>
        <v>0</v>
      </c>
      <c r="C27" s="29"/>
    </row>
    <row r="28" spans="1:4" ht="26.45" hidden="1" customHeight="1">
      <c r="A28" s="33" t="s">
        <v>194</v>
      </c>
      <c r="B28" s="30">
        <v>0</v>
      </c>
      <c r="C28" s="29"/>
    </row>
    <row r="29" spans="1:4" ht="26.45" hidden="1" customHeight="1">
      <c r="A29" s="33" t="s">
        <v>195</v>
      </c>
      <c r="B29" s="30">
        <v>0</v>
      </c>
      <c r="C29" s="29"/>
    </row>
    <row r="30" spans="1:4" ht="26.45" hidden="1" customHeight="1">
      <c r="A30" s="33" t="s">
        <v>196</v>
      </c>
      <c r="B30" s="30">
        <v>0</v>
      </c>
      <c r="C30" s="29"/>
    </row>
    <row r="31" spans="1:4" ht="38.450000000000003" hidden="1" customHeight="1">
      <c r="A31" s="34" t="s">
        <v>197</v>
      </c>
      <c r="B31" s="30">
        <f>SUM(B32:B35)</f>
        <v>0</v>
      </c>
      <c r="C31" s="29"/>
    </row>
    <row r="32" spans="1:4" ht="27.2" hidden="1" customHeight="1">
      <c r="A32" s="33" t="s">
        <v>198</v>
      </c>
      <c r="B32" s="30">
        <v>0</v>
      </c>
      <c r="C32" s="29"/>
    </row>
    <row r="33" spans="1:3" ht="27.2" hidden="1" customHeight="1">
      <c r="A33" s="33" t="s">
        <v>199</v>
      </c>
      <c r="B33" s="30">
        <v>0</v>
      </c>
      <c r="C33" s="29"/>
    </row>
    <row r="34" spans="1:3" ht="27.2" hidden="1" customHeight="1">
      <c r="A34" s="33" t="s">
        <v>200</v>
      </c>
      <c r="B34" s="30">
        <v>0</v>
      </c>
      <c r="C34" s="29"/>
    </row>
    <row r="35" spans="1:3" ht="27.2" hidden="1" customHeight="1">
      <c r="A35" s="33" t="s">
        <v>201</v>
      </c>
      <c r="B35" s="30">
        <v>0</v>
      </c>
      <c r="C35" s="29"/>
    </row>
    <row r="36" spans="1:3" ht="27.2" hidden="1" customHeight="1">
      <c r="A36" s="32" t="s">
        <v>202</v>
      </c>
      <c r="B36" s="30">
        <f>SUM(B37)</f>
        <v>0</v>
      </c>
      <c r="C36" s="29"/>
    </row>
    <row r="37" spans="1:3" ht="27.2" hidden="1" customHeight="1">
      <c r="A37" s="33" t="s">
        <v>203</v>
      </c>
      <c r="B37" s="30">
        <v>0</v>
      </c>
      <c r="C37" s="29"/>
    </row>
    <row r="38" spans="1:3" ht="27.2" customHeight="1">
      <c r="A38" s="32" t="s">
        <v>204</v>
      </c>
      <c r="B38" s="30">
        <f>SUM(B39:B40)</f>
        <v>0</v>
      </c>
      <c r="C38" s="29"/>
    </row>
    <row r="39" spans="1:3" ht="27.2" hidden="1" customHeight="1">
      <c r="A39" s="33" t="s">
        <v>205</v>
      </c>
      <c r="B39" s="30">
        <v>0</v>
      </c>
      <c r="C39" s="29"/>
    </row>
    <row r="40" spans="1:3" ht="27.2" customHeight="1">
      <c r="A40" s="33" t="s">
        <v>206</v>
      </c>
      <c r="B40" s="30">
        <v>0</v>
      </c>
      <c r="C40" s="29"/>
    </row>
    <row r="41" spans="1:3" ht="27.2" hidden="1" customHeight="1">
      <c r="A41" s="32" t="s">
        <v>207</v>
      </c>
      <c r="B41" s="30">
        <f>SUM(B42)</f>
        <v>0</v>
      </c>
      <c r="C41" s="29"/>
    </row>
    <row r="42" spans="1:3" ht="27.2" hidden="1" customHeight="1">
      <c r="A42" s="33" t="s">
        <v>208</v>
      </c>
      <c r="B42" s="30">
        <v>0</v>
      </c>
      <c r="C42" s="29"/>
    </row>
    <row r="43" spans="1:3" ht="27.2" customHeight="1">
      <c r="A43" s="32" t="s">
        <v>209</v>
      </c>
      <c r="B43" s="30">
        <f>SUM(B11,B15,B20,B22,B25,B27,B31,B36,B38,B41)</f>
        <v>0</v>
      </c>
      <c r="C43" s="29"/>
    </row>
    <row r="44" spans="1:3" ht="27.2" customHeight="1">
      <c r="A44" s="31" t="s">
        <v>210</v>
      </c>
      <c r="B44" s="30">
        <f>SUM(B9,B43)</f>
        <v>-598276</v>
      </c>
      <c r="C44" s="29"/>
    </row>
    <row r="45" spans="1:3" ht="27.2" customHeight="1">
      <c r="A45" s="31" t="s">
        <v>10</v>
      </c>
      <c r="B45" s="30">
        <v>715001</v>
      </c>
      <c r="C45" s="29"/>
    </row>
    <row r="46" spans="1:3" ht="27.2" customHeight="1">
      <c r="A46" s="28" t="s">
        <v>9</v>
      </c>
      <c r="B46" s="36">
        <f>SUM(B44:B45)</f>
        <v>116725</v>
      </c>
      <c r="C46" s="27"/>
    </row>
    <row r="47" spans="1:3">
      <c r="B47" s="25"/>
    </row>
    <row r="48" spans="1:3">
      <c r="B48" s="25"/>
    </row>
    <row r="49" spans="2:2">
      <c r="B49" s="25"/>
    </row>
    <row r="50" spans="2:2">
      <c r="B50" s="25"/>
    </row>
    <row r="51" spans="2:2">
      <c r="B51" s="25"/>
    </row>
    <row r="52" spans="2:2">
      <c r="B52" s="25"/>
    </row>
    <row r="53" spans="2:2">
      <c r="B53" s="25"/>
    </row>
    <row r="54" spans="2:2">
      <c r="B54" s="25"/>
    </row>
    <row r="55" spans="2:2">
      <c r="B55" s="25"/>
    </row>
    <row r="56" spans="2:2">
      <c r="B56" s="25"/>
    </row>
    <row r="57" spans="2:2">
      <c r="B57" s="25"/>
    </row>
    <row r="58" spans="2:2">
      <c r="B58" s="25"/>
    </row>
    <row r="59" spans="2:2">
      <c r="B59" s="25"/>
    </row>
    <row r="60" spans="2:2">
      <c r="B60" s="25"/>
    </row>
    <row r="61" spans="2:2">
      <c r="B61" s="25"/>
    </row>
    <row r="62" spans="2:2">
      <c r="B62" s="25"/>
    </row>
    <row r="63" spans="2:2">
      <c r="B63" s="25"/>
    </row>
    <row r="64" spans="2:2">
      <c r="B64" s="25"/>
    </row>
    <row r="65" spans="2:2">
      <c r="B65" s="25"/>
    </row>
    <row r="66" spans="2:2">
      <c r="B66" s="25"/>
    </row>
    <row r="67" spans="2:2">
      <c r="B67" s="25"/>
    </row>
    <row r="68" spans="2:2">
      <c r="B68" s="25"/>
    </row>
    <row r="69" spans="2:2">
      <c r="B69" s="25"/>
    </row>
    <row r="70" spans="2:2">
      <c r="B70" s="25"/>
    </row>
    <row r="71" spans="2:2">
      <c r="B71" s="25"/>
    </row>
    <row r="72" spans="2:2">
      <c r="B72" s="25"/>
    </row>
  </sheetData>
  <phoneticPr fontId="2" type="noConversion"/>
  <printOptions horizontalCentered="1"/>
  <pageMargins left="0.59055118110236227" right="0.59055118110236227" top="1.9685039370078741" bottom="0.78740157480314965" header="0.43307086614173229" footer="0.39370078740157483"/>
  <pageSetup paperSize="9" firstPageNumber="7" orientation="portrait" useFirstPageNumber="1" r:id="rId1"/>
  <headerFooter alignWithMargins="0">
    <oddHeader>&amp;C&amp;18&amp;U經濟部能源局
再生能源發展基金&amp;12&amp;U
&amp;18現金流量預計表&amp;12
中華民國&amp;"Times New Roman,標準"105&amp;"標楷體,標準"年度&amp;R
單位：新臺幣千元</oddHeader>
    <oddFooter>&amp;C&amp;"Times New Roman,標準"4-&amp;P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view="pageBreakPreview" zoomScaleNormal="100" zoomScaleSheetLayoutView="100" workbookViewId="0">
      <selection activeCell="F12" sqref="F12"/>
    </sheetView>
  </sheetViews>
  <sheetFormatPr defaultRowHeight="15.75"/>
  <cols>
    <col min="1" max="1" width="25.25" style="25" customWidth="1"/>
    <col min="2" max="2" width="4.625" style="25" customWidth="1"/>
    <col min="3" max="4" width="8.625" style="25" customWidth="1"/>
    <col min="5" max="5" width="11.625" style="25" customWidth="1"/>
    <col min="6" max="6" width="33.625" style="25" customWidth="1"/>
    <col min="7" max="7" width="0.125" style="25" hidden="1" customWidth="1"/>
    <col min="8" max="8" width="3.5" style="25" customWidth="1"/>
    <col min="9" max="9" width="0" style="25" hidden="1" customWidth="1"/>
    <col min="10" max="16384" width="9" style="25"/>
  </cols>
  <sheetData>
    <row r="1" spans="1:6" ht="25.5">
      <c r="A1" s="162" t="s">
        <v>27</v>
      </c>
      <c r="B1" s="162"/>
      <c r="C1" s="162"/>
      <c r="D1" s="162"/>
      <c r="E1" s="162"/>
      <c r="F1" s="162"/>
    </row>
    <row r="2" spans="1:6" ht="25.5">
      <c r="A2" s="162" t="s">
        <v>26</v>
      </c>
      <c r="B2" s="162"/>
      <c r="C2" s="162"/>
      <c r="D2" s="162"/>
      <c r="E2" s="162"/>
      <c r="F2" s="162"/>
    </row>
    <row r="3" spans="1:6" ht="25.5">
      <c r="A3" s="163" t="s">
        <v>25</v>
      </c>
      <c r="B3" s="163"/>
      <c r="C3" s="163"/>
      <c r="D3" s="163"/>
      <c r="E3" s="163"/>
      <c r="F3" s="163"/>
    </row>
    <row r="4" spans="1:6" ht="19.5">
      <c r="A4" s="161" t="s">
        <v>24</v>
      </c>
      <c r="B4" s="161"/>
      <c r="C4" s="161"/>
      <c r="D4" s="161"/>
      <c r="E4" s="161"/>
      <c r="F4" s="161"/>
    </row>
    <row r="5" spans="1:6" ht="18.75">
      <c r="A5" s="60" t="s">
        <v>23</v>
      </c>
      <c r="B5" s="60"/>
      <c r="C5" s="164"/>
      <c r="D5" s="164"/>
      <c r="E5" s="164"/>
      <c r="F5" s="59" t="s">
        <v>22</v>
      </c>
    </row>
    <row r="6" spans="1:6" ht="21.6" customHeight="1">
      <c r="A6" s="165" t="s">
        <v>157</v>
      </c>
      <c r="B6" s="168" t="s">
        <v>158</v>
      </c>
      <c r="C6" s="171" t="s">
        <v>159</v>
      </c>
      <c r="D6" s="171"/>
      <c r="E6" s="171"/>
      <c r="F6" s="168" t="s">
        <v>160</v>
      </c>
    </row>
    <row r="7" spans="1:6" ht="21.6" customHeight="1">
      <c r="A7" s="166"/>
      <c r="B7" s="169"/>
      <c r="C7" s="58" t="s">
        <v>161</v>
      </c>
      <c r="D7" s="172" t="s">
        <v>162</v>
      </c>
      <c r="E7" s="174" t="s">
        <v>163</v>
      </c>
      <c r="F7" s="169"/>
    </row>
    <row r="8" spans="1:6" ht="21.6" customHeight="1">
      <c r="A8" s="167"/>
      <c r="B8" s="170"/>
      <c r="C8" s="56" t="s">
        <v>164</v>
      </c>
      <c r="D8" s="173"/>
      <c r="E8" s="170"/>
      <c r="F8" s="170"/>
    </row>
    <row r="9" spans="1:6" ht="35.85" customHeight="1">
      <c r="A9" s="53" t="s">
        <v>21</v>
      </c>
      <c r="B9" s="57" t="s">
        <v>18</v>
      </c>
      <c r="C9" s="47"/>
      <c r="D9" s="47"/>
      <c r="E9" s="48">
        <f>E10</f>
        <v>5655123</v>
      </c>
      <c r="F9" s="57"/>
    </row>
    <row r="10" spans="1:6" ht="82.5">
      <c r="A10" s="52" t="s">
        <v>165</v>
      </c>
      <c r="B10" s="52" t="s">
        <v>17</v>
      </c>
      <c r="C10" s="51"/>
      <c r="D10" s="51"/>
      <c r="E10" s="51">
        <v>5655123</v>
      </c>
      <c r="F10" s="50" t="s">
        <v>166</v>
      </c>
    </row>
    <row r="11" spans="1:6" ht="35.85" customHeight="1">
      <c r="A11" s="49" t="s">
        <v>20</v>
      </c>
      <c r="B11" s="57" t="s">
        <v>18</v>
      </c>
      <c r="C11" s="47"/>
      <c r="D11" s="47"/>
      <c r="E11" s="48">
        <f>E12</f>
        <v>9289</v>
      </c>
      <c r="F11" s="57"/>
    </row>
    <row r="12" spans="1:6" ht="35.85" customHeight="1">
      <c r="A12" s="57" t="s">
        <v>167</v>
      </c>
      <c r="B12" s="57" t="s">
        <v>17</v>
      </c>
      <c r="C12" s="47"/>
      <c r="D12" s="47"/>
      <c r="E12" s="47">
        <v>9289</v>
      </c>
      <c r="F12" s="57" t="s">
        <v>168</v>
      </c>
    </row>
    <row r="13" spans="1:6" ht="35.85" customHeight="1">
      <c r="A13" s="57"/>
      <c r="B13" s="57"/>
      <c r="C13" s="47"/>
      <c r="D13" s="47"/>
      <c r="E13" s="47"/>
      <c r="F13" s="57"/>
    </row>
    <row r="14" spans="1:6" ht="35.85" customHeight="1">
      <c r="A14" s="49" t="s">
        <v>19</v>
      </c>
      <c r="B14" s="57" t="s">
        <v>18</v>
      </c>
      <c r="C14" s="47"/>
      <c r="D14" s="47"/>
      <c r="E14" s="48">
        <f>E15</f>
        <v>138</v>
      </c>
      <c r="F14" s="57"/>
    </row>
    <row r="15" spans="1:6" ht="35.85" customHeight="1">
      <c r="A15" s="57" t="s">
        <v>169</v>
      </c>
      <c r="B15" s="57" t="s">
        <v>17</v>
      </c>
      <c r="C15" s="47"/>
      <c r="D15" s="47"/>
      <c r="E15" s="47">
        <v>138</v>
      </c>
      <c r="F15" s="57" t="s">
        <v>156</v>
      </c>
    </row>
    <row r="16" spans="1:6" ht="35.85" customHeight="1">
      <c r="A16" s="46" t="s">
        <v>16</v>
      </c>
      <c r="B16" s="54"/>
      <c r="C16" s="45"/>
      <c r="D16" s="45"/>
      <c r="E16" s="44">
        <f>E9+E11+E14</f>
        <v>5664550</v>
      </c>
      <c r="F16" s="54"/>
    </row>
    <row r="17" ht="24" customHeight="1"/>
    <row r="18" ht="24" customHeight="1"/>
    <row r="19" ht="24" customHeight="1"/>
    <row r="20" ht="24" customHeight="1"/>
    <row r="21" ht="24" customHeight="1"/>
    <row r="22" ht="24" customHeight="1"/>
    <row r="23" ht="24" customHeight="1"/>
    <row r="24" ht="24" customHeight="1"/>
    <row r="25" ht="24" customHeight="1"/>
    <row r="26" ht="24" customHeight="1"/>
    <row r="27" ht="24" customHeight="1"/>
    <row r="28" ht="24" customHeight="1"/>
    <row r="29" ht="24" customHeight="1"/>
    <row r="30" ht="24" customHeight="1"/>
    <row r="31" ht="24" customHeight="1"/>
    <row r="32" ht="24" customHeight="1"/>
    <row r="33" ht="24" customHeight="1"/>
    <row r="34" ht="24" customHeight="1"/>
    <row r="35" ht="24" customHeight="1"/>
  </sheetData>
  <mergeCells count="11">
    <mergeCell ref="A6:A8"/>
    <mergeCell ref="B6:B8"/>
    <mergeCell ref="C6:E6"/>
    <mergeCell ref="F6:F8"/>
    <mergeCell ref="D7:D8"/>
    <mergeCell ref="E7:E8"/>
    <mergeCell ref="A4:F4"/>
    <mergeCell ref="A1:F1"/>
    <mergeCell ref="A2:F2"/>
    <mergeCell ref="A3:F3"/>
    <mergeCell ref="C5:E5"/>
  </mergeCells>
  <phoneticPr fontId="2" type="noConversion"/>
  <printOptions horizontalCentered="1"/>
  <pageMargins left="0.59055118110236227" right="0.39370078740157483" top="0.39370078740157483" bottom="0.59055118110236227" header="0.39370078740157483" footer="0.39370078740157483"/>
  <pageSetup paperSize="9" scale="94" firstPageNumber="8" orientation="portrait" useFirstPageNumber="1" r:id="rId1"/>
  <headerFooter alignWithMargins="0">
    <oddFooter>&amp;C&amp;"Times New Roman,標準"4-&amp;P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BreakPreview" topLeftCell="A19" zoomScaleNormal="100" workbookViewId="0">
      <selection activeCell="B26" sqref="B26"/>
    </sheetView>
  </sheetViews>
  <sheetFormatPr defaultRowHeight="16.5"/>
  <cols>
    <col min="1" max="1" width="10.625" style="61" customWidth="1"/>
    <col min="2" max="2" width="25.625" style="61" customWidth="1"/>
    <col min="3" max="4" width="10.625" style="61" customWidth="1"/>
    <col min="5" max="5" width="30.625" style="61" customWidth="1"/>
    <col min="6" max="7" width="0" style="61" hidden="1" customWidth="1"/>
    <col min="8" max="8" width="9" style="61" hidden="1" customWidth="1"/>
    <col min="9" max="16384" width="9" style="61"/>
  </cols>
  <sheetData>
    <row r="1" spans="1:7" ht="25.15" customHeight="1">
      <c r="A1" s="175" t="s">
        <v>54</v>
      </c>
      <c r="B1" s="175"/>
      <c r="C1" s="175"/>
      <c r="D1" s="175"/>
      <c r="E1" s="175"/>
    </row>
    <row r="2" spans="1:7" ht="25.15" customHeight="1">
      <c r="A2" s="175" t="s">
        <v>53</v>
      </c>
      <c r="B2" s="175"/>
      <c r="C2" s="175"/>
      <c r="D2" s="175"/>
      <c r="E2" s="175"/>
    </row>
    <row r="3" spans="1:7" ht="25.15" customHeight="1">
      <c r="A3" s="176" t="s">
        <v>55</v>
      </c>
      <c r="B3" s="176"/>
      <c r="C3" s="176"/>
      <c r="D3" s="176"/>
      <c r="E3" s="176"/>
    </row>
    <row r="4" spans="1:7" s="25" customFormat="1" ht="18" customHeight="1">
      <c r="A4" s="177" t="s">
        <v>52</v>
      </c>
      <c r="B4" s="177"/>
      <c r="C4" s="177"/>
      <c r="D4" s="177"/>
      <c r="E4" s="177"/>
    </row>
    <row r="5" spans="1:7" ht="18.75" customHeight="1">
      <c r="A5" s="178" t="s">
        <v>51</v>
      </c>
      <c r="B5" s="178"/>
      <c r="C5" s="178"/>
      <c r="D5" s="178"/>
      <c r="E5" s="178"/>
    </row>
    <row r="6" spans="1:7" ht="36" customHeight="1">
      <c r="A6" s="80" t="s">
        <v>50</v>
      </c>
      <c r="B6" s="81" t="s">
        <v>49</v>
      </c>
      <c r="C6" s="80" t="s">
        <v>48</v>
      </c>
      <c r="D6" s="80" t="s">
        <v>47</v>
      </c>
      <c r="E6" s="79" t="s">
        <v>46</v>
      </c>
    </row>
    <row r="7" spans="1:7" s="62" customFormat="1" ht="27.6" customHeight="1">
      <c r="A7" s="77">
        <f>A9+A20</f>
        <v>2271195</v>
      </c>
      <c r="B7" s="78" t="s">
        <v>45</v>
      </c>
      <c r="C7" s="77">
        <f>C9+C20</f>
        <v>6262250</v>
      </c>
      <c r="D7" s="77">
        <f>D9+D20</f>
        <v>4316000</v>
      </c>
      <c r="E7" s="74" t="s">
        <v>44</v>
      </c>
      <c r="F7" s="62" t="s">
        <v>43</v>
      </c>
      <c r="G7" s="62">
        <v>5</v>
      </c>
    </row>
    <row r="8" spans="1:7" s="62" customFormat="1" ht="27.6" customHeight="1">
      <c r="A8" s="77"/>
      <c r="B8" s="78"/>
      <c r="C8" s="77"/>
      <c r="D8" s="77"/>
      <c r="E8" s="74" t="s">
        <v>42</v>
      </c>
    </row>
    <row r="9" spans="1:7" s="62" customFormat="1" ht="27.6" customHeight="1">
      <c r="A9" s="67">
        <f>A10</f>
        <v>51331</v>
      </c>
      <c r="B9" s="68" t="s">
        <v>41</v>
      </c>
      <c r="C9" s="67">
        <f>C10</f>
        <v>60000</v>
      </c>
      <c r="D9" s="67">
        <f>D10</f>
        <v>60000</v>
      </c>
      <c r="E9" s="74" t="s">
        <v>35</v>
      </c>
      <c r="F9" s="62">
        <v>5</v>
      </c>
      <c r="G9" s="62">
        <v>51</v>
      </c>
    </row>
    <row r="10" spans="1:7" s="62" customFormat="1" ht="27.6" customHeight="1">
      <c r="A10" s="67">
        <v>51331</v>
      </c>
      <c r="B10" s="68" t="s">
        <v>40</v>
      </c>
      <c r="C10" s="67">
        <v>60000</v>
      </c>
      <c r="D10" s="67">
        <v>60000</v>
      </c>
      <c r="E10" s="76" t="s">
        <v>211</v>
      </c>
      <c r="F10" s="62">
        <v>512</v>
      </c>
      <c r="G10" s="62">
        <v>5128</v>
      </c>
    </row>
    <row r="11" spans="1:7" s="62" customFormat="1" ht="27.6" customHeight="1">
      <c r="A11" s="67"/>
      <c r="B11" s="68"/>
      <c r="C11" s="67"/>
      <c r="D11" s="67"/>
      <c r="E11" s="76" t="s">
        <v>32</v>
      </c>
    </row>
    <row r="12" spans="1:7" s="62" customFormat="1" ht="27.6" customHeight="1">
      <c r="A12" s="67"/>
      <c r="B12" s="68"/>
      <c r="C12" s="67"/>
      <c r="D12" s="67"/>
      <c r="E12" s="66" t="s">
        <v>212</v>
      </c>
    </row>
    <row r="13" spans="1:7" s="62" customFormat="1" ht="27.6" customHeight="1">
      <c r="A13" s="67"/>
      <c r="B13" s="68"/>
      <c r="C13" s="67"/>
      <c r="D13" s="67"/>
      <c r="E13" s="66" t="s">
        <v>39</v>
      </c>
    </row>
    <row r="14" spans="1:7" s="62" customFormat="1" ht="27.6" customHeight="1">
      <c r="A14" s="67"/>
      <c r="B14" s="68"/>
      <c r="C14" s="67"/>
      <c r="D14" s="67"/>
      <c r="E14" s="66" t="s">
        <v>38</v>
      </c>
    </row>
    <row r="15" spans="1:7" s="62" customFormat="1" ht="27.6" customHeight="1">
      <c r="A15" s="67"/>
      <c r="B15" s="68"/>
      <c r="C15" s="67"/>
      <c r="D15" s="67"/>
      <c r="E15" s="66" t="s">
        <v>213</v>
      </c>
    </row>
    <row r="16" spans="1:7" s="62" customFormat="1" ht="27.6" customHeight="1">
      <c r="A16" s="67"/>
      <c r="B16" s="68"/>
      <c r="C16" s="67"/>
      <c r="D16" s="67"/>
      <c r="E16" s="66" t="s">
        <v>214</v>
      </c>
    </row>
    <row r="17" spans="1:5" s="62" customFormat="1" ht="27.6" customHeight="1">
      <c r="A17" s="67"/>
      <c r="B17" s="68"/>
      <c r="C17" s="67"/>
      <c r="D17" s="67"/>
      <c r="E17" s="75" t="s">
        <v>215</v>
      </c>
    </row>
    <row r="18" spans="1:5" s="62" customFormat="1" ht="27.6" customHeight="1">
      <c r="A18" s="67"/>
      <c r="B18" s="68"/>
      <c r="C18" s="67"/>
      <c r="D18" s="67"/>
      <c r="E18" s="66" t="s">
        <v>216</v>
      </c>
    </row>
    <row r="19" spans="1:5" s="62" customFormat="1" ht="27.6" customHeight="1">
      <c r="A19" s="67"/>
      <c r="B19" s="68"/>
      <c r="C19" s="67"/>
      <c r="D19" s="67"/>
      <c r="E19" s="66" t="s">
        <v>217</v>
      </c>
    </row>
    <row r="20" spans="1:5" s="62" customFormat="1" ht="27.6" customHeight="1">
      <c r="A20" s="67">
        <f>A22</f>
        <v>2219864</v>
      </c>
      <c r="B20" s="68" t="s">
        <v>37</v>
      </c>
      <c r="C20" s="67">
        <f>C22</f>
        <v>6202250</v>
      </c>
      <c r="D20" s="67">
        <f>D22</f>
        <v>4256000</v>
      </c>
      <c r="E20" s="74"/>
    </row>
    <row r="21" spans="1:5" s="62" customFormat="1" ht="33">
      <c r="A21" s="73"/>
      <c r="B21" s="72" t="s">
        <v>36</v>
      </c>
      <c r="C21" s="67"/>
      <c r="D21" s="67"/>
      <c r="E21" s="71" t="s">
        <v>35</v>
      </c>
    </row>
    <row r="22" spans="1:5" s="62" customFormat="1" ht="27.6" customHeight="1">
      <c r="A22" s="67">
        <v>2219864</v>
      </c>
      <c r="B22" s="68" t="s">
        <v>34</v>
      </c>
      <c r="C22" s="67">
        <v>6202250</v>
      </c>
      <c r="D22" s="67">
        <v>4256000</v>
      </c>
      <c r="E22" s="70" t="s">
        <v>33</v>
      </c>
    </row>
    <row r="23" spans="1:5" s="62" customFormat="1" ht="27.6" customHeight="1">
      <c r="A23" s="67"/>
      <c r="B23" s="68"/>
      <c r="C23" s="67"/>
      <c r="D23" s="67"/>
      <c r="E23" s="69" t="s">
        <v>32</v>
      </c>
    </row>
    <row r="24" spans="1:5" s="62" customFormat="1" ht="27.6" customHeight="1">
      <c r="A24" s="67"/>
      <c r="B24" s="68"/>
      <c r="C24" s="67"/>
      <c r="D24" s="67"/>
      <c r="E24" s="66" t="s">
        <v>31</v>
      </c>
    </row>
    <row r="25" spans="1:5" s="62" customFormat="1" ht="27.6" customHeight="1">
      <c r="A25" s="67"/>
      <c r="B25" s="68"/>
      <c r="C25" s="67"/>
      <c r="D25" s="67"/>
      <c r="E25" s="66" t="s">
        <v>229</v>
      </c>
    </row>
    <row r="26" spans="1:5" s="62" customFormat="1" ht="27.6" customHeight="1">
      <c r="A26" s="67"/>
      <c r="B26" s="68"/>
      <c r="C26" s="67"/>
      <c r="D26" s="67"/>
      <c r="E26" s="70" t="s">
        <v>30</v>
      </c>
    </row>
    <row r="27" spans="1:5" s="62" customFormat="1" ht="27.6" customHeight="1">
      <c r="A27" s="67"/>
      <c r="B27" s="68"/>
      <c r="C27" s="67"/>
      <c r="D27" s="67"/>
      <c r="E27" s="69" t="s">
        <v>29</v>
      </c>
    </row>
    <row r="28" spans="1:5" s="62" customFormat="1" ht="27.6" customHeight="1">
      <c r="A28" s="67"/>
      <c r="B28" s="68"/>
      <c r="C28" s="67"/>
      <c r="D28" s="67"/>
      <c r="E28" s="66" t="s">
        <v>218</v>
      </c>
    </row>
    <row r="29" spans="1:5" s="62" customFormat="1" ht="27.6" customHeight="1">
      <c r="A29" s="67"/>
      <c r="B29" s="68"/>
      <c r="C29" s="67"/>
      <c r="D29" s="67"/>
      <c r="E29" s="66" t="s">
        <v>28</v>
      </c>
    </row>
    <row r="30" spans="1:5" s="62" customFormat="1" ht="27.6" customHeight="1">
      <c r="A30" s="64">
        <f>A7</f>
        <v>2271195</v>
      </c>
      <c r="B30" s="65" t="s">
        <v>16</v>
      </c>
      <c r="C30" s="64">
        <f>C7</f>
        <v>6262250</v>
      </c>
      <c r="D30" s="64">
        <f>D7</f>
        <v>4316000</v>
      </c>
      <c r="E30" s="63"/>
    </row>
  </sheetData>
  <mergeCells count="5">
    <mergeCell ref="A1:E1"/>
    <mergeCell ref="A2:E2"/>
    <mergeCell ref="A3:E3"/>
    <mergeCell ref="A4:E4"/>
    <mergeCell ref="A5:E5"/>
  </mergeCells>
  <phoneticPr fontId="2" type="noConversion"/>
  <printOptions horizontalCentered="1"/>
  <pageMargins left="0.47244094488188981" right="0.47244094488188981" top="0.39370078740157483" bottom="0.59055118110236227" header="0.39370078740157483" footer="0.39370078740157483"/>
  <pageSetup paperSize="9" scale="98" firstPageNumber="7" orientation="portrait" r:id="rId1"/>
  <headerFooter alignWithMargins="0">
    <oddFooter>&amp;C&amp;"Times New Roman,標準" 4-9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view="pageBreakPreview" zoomScaleNormal="100" workbookViewId="0">
      <selection activeCell="F12" sqref="F12"/>
    </sheetView>
  </sheetViews>
  <sheetFormatPr defaultRowHeight="16.5"/>
  <cols>
    <col min="1" max="1" width="20.125" style="61" customWidth="1"/>
    <col min="2" max="2" width="6.125" style="61" customWidth="1"/>
    <col min="3" max="3" width="8.625" style="61" customWidth="1"/>
    <col min="4" max="4" width="6.125" style="61" customWidth="1"/>
    <col min="5" max="5" width="13" style="61" customWidth="1"/>
    <col min="6" max="6" width="25.5" style="61" customWidth="1"/>
    <col min="7" max="16384" width="9" style="61"/>
  </cols>
  <sheetData>
    <row r="1" spans="1:6" ht="25.5">
      <c r="A1" s="175" t="s">
        <v>54</v>
      </c>
      <c r="B1" s="179"/>
      <c r="C1" s="179"/>
      <c r="D1" s="179"/>
      <c r="E1" s="179"/>
      <c r="F1" s="179"/>
    </row>
    <row r="2" spans="1:6" ht="25.5">
      <c r="A2" s="175" t="s">
        <v>70</v>
      </c>
      <c r="B2" s="175"/>
      <c r="C2" s="175"/>
      <c r="D2" s="175"/>
      <c r="E2" s="179"/>
      <c r="F2" s="180"/>
    </row>
    <row r="3" spans="1:6" ht="25.5">
      <c r="A3" s="176" t="s">
        <v>69</v>
      </c>
      <c r="B3" s="176"/>
      <c r="C3" s="176"/>
      <c r="D3" s="176"/>
      <c r="E3" s="176"/>
      <c r="F3" s="176"/>
    </row>
    <row r="4" spans="1:6" ht="19.5">
      <c r="A4" s="84" t="s">
        <v>68</v>
      </c>
      <c r="B4" s="181" t="s">
        <v>67</v>
      </c>
      <c r="C4" s="182"/>
      <c r="D4" s="182"/>
      <c r="E4" s="182"/>
      <c r="F4" s="145"/>
    </row>
    <row r="5" spans="1:6" ht="19.5">
      <c r="A5" s="84"/>
      <c r="B5" s="83"/>
      <c r="C5" s="146"/>
      <c r="D5" s="146"/>
      <c r="E5" s="146"/>
      <c r="F5" s="145" t="s">
        <v>66</v>
      </c>
    </row>
    <row r="6" spans="1:6" ht="34.700000000000003" customHeight="1">
      <c r="A6" s="79" t="s">
        <v>65</v>
      </c>
      <c r="B6" s="147" t="s">
        <v>64</v>
      </c>
      <c r="C6" s="79" t="s">
        <v>63</v>
      </c>
      <c r="D6" s="79" t="s">
        <v>62</v>
      </c>
      <c r="E6" s="79" t="s">
        <v>61</v>
      </c>
      <c r="F6" s="79" t="s">
        <v>60</v>
      </c>
    </row>
    <row r="7" spans="1:6" ht="12.2" customHeight="1">
      <c r="A7" s="147"/>
      <c r="B7" s="147"/>
      <c r="C7" s="148"/>
      <c r="D7" s="149"/>
      <c r="E7" s="149"/>
      <c r="F7" s="149"/>
    </row>
    <row r="8" spans="1:6" ht="115.5">
      <c r="A8" s="150" t="s">
        <v>59</v>
      </c>
      <c r="B8" s="151" t="s">
        <v>58</v>
      </c>
      <c r="C8" s="152"/>
      <c r="D8" s="153"/>
      <c r="E8" s="51">
        <v>6262250</v>
      </c>
      <c r="F8" s="82" t="s">
        <v>57</v>
      </c>
    </row>
    <row r="9" spans="1:6">
      <c r="A9" s="150"/>
      <c r="B9" s="151"/>
      <c r="C9" s="152"/>
      <c r="D9" s="153"/>
      <c r="E9" s="51"/>
      <c r="F9" s="82"/>
    </row>
    <row r="10" spans="1:6">
      <c r="A10" s="150"/>
      <c r="B10" s="151"/>
      <c r="C10" s="152"/>
      <c r="D10" s="153"/>
      <c r="E10" s="51"/>
      <c r="F10" s="82"/>
    </row>
    <row r="11" spans="1:6">
      <c r="A11" s="150"/>
      <c r="B11" s="151"/>
      <c r="C11" s="152"/>
      <c r="D11" s="153"/>
      <c r="E11" s="51"/>
      <c r="F11" s="82"/>
    </row>
    <row r="12" spans="1:6">
      <c r="A12" s="150"/>
      <c r="B12" s="151"/>
      <c r="C12" s="152"/>
      <c r="D12" s="153"/>
      <c r="E12" s="51"/>
      <c r="F12" s="82"/>
    </row>
    <row r="13" spans="1:6">
      <c r="A13" s="150"/>
      <c r="B13" s="151"/>
      <c r="C13" s="152"/>
      <c r="D13" s="153"/>
      <c r="E13" s="51"/>
      <c r="F13" s="82"/>
    </row>
    <row r="14" spans="1:6">
      <c r="A14" s="150"/>
      <c r="B14" s="151"/>
      <c r="C14" s="152"/>
      <c r="D14" s="153"/>
      <c r="E14" s="51"/>
      <c r="F14" s="82"/>
    </row>
    <row r="15" spans="1:6">
      <c r="A15" s="150"/>
      <c r="B15" s="151"/>
      <c r="C15" s="152"/>
      <c r="D15" s="153"/>
      <c r="E15" s="51"/>
      <c r="F15" s="82"/>
    </row>
    <row r="16" spans="1:6">
      <c r="A16" s="150"/>
      <c r="B16" s="151"/>
      <c r="C16" s="152"/>
      <c r="D16" s="153"/>
      <c r="E16" s="51"/>
      <c r="F16" s="82"/>
    </row>
    <row r="17" spans="1:6">
      <c r="A17" s="150"/>
      <c r="B17" s="151"/>
      <c r="C17" s="152"/>
      <c r="D17" s="153"/>
      <c r="E17" s="51"/>
      <c r="F17" s="82"/>
    </row>
    <row r="18" spans="1:6">
      <c r="A18" s="150"/>
      <c r="B18" s="151"/>
      <c r="C18" s="152"/>
      <c r="D18" s="153"/>
      <c r="E18" s="51"/>
      <c r="F18" s="82"/>
    </row>
    <row r="19" spans="1:6">
      <c r="A19" s="150"/>
      <c r="B19" s="151"/>
      <c r="C19" s="152"/>
      <c r="D19" s="153"/>
      <c r="E19" s="51"/>
      <c r="F19" s="82"/>
    </row>
    <row r="20" spans="1:6">
      <c r="A20" s="150"/>
      <c r="B20" s="151"/>
      <c r="C20" s="152"/>
      <c r="D20" s="153"/>
      <c r="E20" s="51"/>
      <c r="F20" s="82"/>
    </row>
    <row r="21" spans="1:6">
      <c r="A21" s="150"/>
      <c r="B21" s="151"/>
      <c r="C21" s="152"/>
      <c r="D21" s="153"/>
      <c r="E21" s="51"/>
      <c r="F21" s="82"/>
    </row>
    <row r="22" spans="1:6">
      <c r="A22" s="150"/>
      <c r="B22" s="151"/>
      <c r="C22" s="152"/>
      <c r="D22" s="153"/>
      <c r="E22" s="51"/>
      <c r="F22" s="82"/>
    </row>
    <row r="23" spans="1:6">
      <c r="A23" s="150"/>
      <c r="B23" s="151"/>
      <c r="C23" s="152"/>
      <c r="D23" s="153"/>
      <c r="E23" s="51"/>
      <c r="F23" s="82"/>
    </row>
    <row r="24" spans="1:6">
      <c r="A24" s="150"/>
      <c r="B24" s="151"/>
      <c r="C24" s="152"/>
      <c r="D24" s="153"/>
      <c r="E24" s="51"/>
      <c r="F24" s="82"/>
    </row>
    <row r="25" spans="1:6">
      <c r="A25" s="150"/>
      <c r="B25" s="151"/>
      <c r="C25" s="152"/>
      <c r="D25" s="153"/>
      <c r="E25" s="51"/>
      <c r="F25" s="82"/>
    </row>
    <row r="26" spans="1:6">
      <c r="A26" s="150"/>
      <c r="B26" s="151"/>
      <c r="C26" s="152"/>
      <c r="D26" s="153"/>
      <c r="E26" s="51"/>
      <c r="F26" s="82"/>
    </row>
    <row r="27" spans="1:6" s="158" customFormat="1" ht="36" customHeight="1">
      <c r="A27" s="154" t="s">
        <v>56</v>
      </c>
      <c r="B27" s="155"/>
      <c r="C27" s="156"/>
      <c r="D27" s="156"/>
      <c r="E27" s="45">
        <f>E8</f>
        <v>6262250</v>
      </c>
      <c r="F27" s="157"/>
    </row>
    <row r="28" spans="1:6">
      <c r="A28" s="159"/>
      <c r="B28" s="159"/>
      <c r="C28" s="159"/>
      <c r="D28" s="159"/>
    </row>
    <row r="29" spans="1:6">
      <c r="A29" s="159"/>
      <c r="B29" s="159"/>
      <c r="C29" s="159"/>
      <c r="D29" s="159"/>
    </row>
    <row r="30" spans="1:6">
      <c r="A30" s="159"/>
      <c r="B30" s="159"/>
      <c r="C30" s="159"/>
      <c r="D30" s="159"/>
    </row>
    <row r="31" spans="1:6">
      <c r="A31" s="159"/>
      <c r="B31" s="159"/>
      <c r="C31" s="159"/>
      <c r="D31" s="159"/>
    </row>
    <row r="32" spans="1:6">
      <c r="A32" s="159"/>
      <c r="B32" s="159"/>
      <c r="C32" s="159"/>
      <c r="D32" s="159"/>
    </row>
    <row r="33" spans="1:4">
      <c r="A33" s="159"/>
      <c r="B33" s="159"/>
      <c r="C33" s="159"/>
      <c r="D33" s="159"/>
    </row>
    <row r="34" spans="1:4">
      <c r="A34" s="159"/>
      <c r="B34" s="159"/>
      <c r="C34" s="159"/>
      <c r="D34" s="159"/>
    </row>
    <row r="35" spans="1:4">
      <c r="A35" s="159"/>
      <c r="B35" s="159"/>
      <c r="C35" s="159"/>
      <c r="D35" s="159"/>
    </row>
    <row r="36" spans="1:4">
      <c r="A36" s="159"/>
      <c r="B36" s="159"/>
      <c r="C36" s="159"/>
      <c r="D36" s="159"/>
    </row>
    <row r="37" spans="1:4">
      <c r="A37" s="159"/>
      <c r="B37" s="159"/>
      <c r="C37" s="159"/>
      <c r="D37" s="159"/>
    </row>
    <row r="38" spans="1:4">
      <c r="A38" s="159"/>
      <c r="B38" s="159"/>
      <c r="C38" s="159"/>
      <c r="D38" s="159"/>
    </row>
    <row r="39" spans="1:4">
      <c r="A39" s="159"/>
      <c r="B39" s="159"/>
      <c r="C39" s="159"/>
      <c r="D39" s="159"/>
    </row>
    <row r="40" spans="1:4">
      <c r="A40" s="159"/>
      <c r="B40" s="159"/>
      <c r="C40" s="159"/>
      <c r="D40" s="159"/>
    </row>
    <row r="41" spans="1:4">
      <c r="A41" s="159"/>
      <c r="B41" s="159"/>
      <c r="C41" s="159"/>
      <c r="D41" s="159"/>
    </row>
    <row r="42" spans="1:4">
      <c r="A42" s="159"/>
      <c r="B42" s="159"/>
      <c r="C42" s="159"/>
      <c r="D42" s="159"/>
    </row>
    <row r="43" spans="1:4">
      <c r="A43" s="159"/>
      <c r="B43" s="159"/>
      <c r="C43" s="159"/>
      <c r="D43" s="159"/>
    </row>
    <row r="44" spans="1:4">
      <c r="A44" s="159"/>
      <c r="B44" s="159"/>
      <c r="C44" s="159"/>
      <c r="D44" s="159"/>
    </row>
  </sheetData>
  <mergeCells count="4">
    <mergeCell ref="A1:F1"/>
    <mergeCell ref="A2:F2"/>
    <mergeCell ref="A3:F3"/>
    <mergeCell ref="B4:E4"/>
  </mergeCells>
  <phoneticPr fontId="2" type="noConversion"/>
  <printOptions horizontalCentered="1"/>
  <pageMargins left="0.47244094488188981" right="0.47244094488188981" top="0.39370078740157483" bottom="0.59055118110236227" header="0.39370078740157483" footer="0.39370078740157483"/>
  <pageSetup paperSize="9" firstPageNumber="10" orientation="portrait" useFirstPageNumber="1" r:id="rId1"/>
  <headerFooter alignWithMargins="0">
    <oddFooter>&amp;C&amp;"Times New Roman,標準"4-&amp;P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view="pageBreakPreview" zoomScaleNormal="100" zoomScaleSheetLayoutView="100" workbookViewId="0">
      <pane xSplit="2" ySplit="1" topLeftCell="C2" activePane="bottomRight" state="frozenSplit"/>
      <selection activeCell="F12" sqref="F12"/>
      <selection pane="topRight" activeCell="F12" sqref="F12"/>
      <selection pane="bottomLeft" activeCell="F12" sqref="F12"/>
      <selection pane="bottomRight" activeCell="F12" sqref="F12"/>
    </sheetView>
  </sheetViews>
  <sheetFormatPr defaultRowHeight="16.5"/>
  <cols>
    <col min="1" max="1" width="16" style="85" customWidth="1"/>
    <col min="2" max="2" width="21.625" style="85" customWidth="1"/>
    <col min="3" max="3" width="17.625" style="85" customWidth="1"/>
    <col min="4" max="4" width="17.375" style="85" customWidth="1"/>
    <col min="5" max="5" width="12.625" style="85" customWidth="1"/>
    <col min="6" max="16384" width="9" style="85"/>
  </cols>
  <sheetData>
    <row r="1" spans="1:5" ht="41.85" customHeight="1">
      <c r="A1" s="97" t="s">
        <v>219</v>
      </c>
      <c r="B1" s="99" t="s">
        <v>99</v>
      </c>
      <c r="C1" s="98" t="s">
        <v>220</v>
      </c>
      <c r="D1" s="97" t="s">
        <v>221</v>
      </c>
      <c r="E1" s="96" t="s">
        <v>222</v>
      </c>
    </row>
    <row r="2" spans="1:5" ht="30.75" customHeight="1">
      <c r="A2" s="94">
        <f>SUM(A3,A10,A15)</f>
        <v>715674</v>
      </c>
      <c r="B2" s="95" t="s">
        <v>98</v>
      </c>
      <c r="C2" s="94">
        <f>SUM(C3,C10,C15)</f>
        <v>116725</v>
      </c>
      <c r="D2" s="94">
        <f>SUM(D3,D10,D15)</f>
        <v>715001</v>
      </c>
      <c r="E2" s="94">
        <f t="shared" ref="E2:E31" si="0">C2-D2</f>
        <v>-598276</v>
      </c>
    </row>
    <row r="3" spans="1:5" ht="30.75" customHeight="1">
      <c r="A3" s="87">
        <f>SUM(A4:A9)</f>
        <v>715674</v>
      </c>
      <c r="B3" s="90" t="s">
        <v>97</v>
      </c>
      <c r="C3" s="87">
        <f>SUM(C4:C9)</f>
        <v>116725</v>
      </c>
      <c r="D3" s="87">
        <f>SUM(D4:D9)</f>
        <v>715001</v>
      </c>
      <c r="E3" s="87">
        <f t="shared" si="0"/>
        <v>-598276</v>
      </c>
    </row>
    <row r="4" spans="1:5" ht="30.75" customHeight="1">
      <c r="A4" s="88">
        <v>715011</v>
      </c>
      <c r="B4" s="89" t="s">
        <v>96</v>
      </c>
      <c r="C4" s="88">
        <v>116725</v>
      </c>
      <c r="D4" s="88">
        <v>715001</v>
      </c>
      <c r="E4" s="87">
        <f t="shared" si="0"/>
        <v>-598276</v>
      </c>
    </row>
    <row r="5" spans="1:5" ht="30.75" hidden="1" customHeight="1">
      <c r="A5" s="88">
        <v>0</v>
      </c>
      <c r="B5" s="89" t="s">
        <v>95</v>
      </c>
      <c r="C5" s="88">
        <v>0</v>
      </c>
      <c r="D5" s="88">
        <v>0</v>
      </c>
      <c r="E5" s="87">
        <f t="shared" si="0"/>
        <v>0</v>
      </c>
    </row>
    <row r="6" spans="1:5" ht="30.75" customHeight="1">
      <c r="A6" s="88">
        <v>663</v>
      </c>
      <c r="B6" s="89" t="s">
        <v>94</v>
      </c>
      <c r="C6" s="88">
        <v>0</v>
      </c>
      <c r="D6" s="88">
        <v>0</v>
      </c>
      <c r="E6" s="87">
        <f t="shared" si="0"/>
        <v>0</v>
      </c>
    </row>
    <row r="7" spans="1:5" ht="30.75" hidden="1" customHeight="1">
      <c r="A7" s="88">
        <v>0</v>
      </c>
      <c r="B7" s="89" t="s">
        <v>93</v>
      </c>
      <c r="C7" s="88">
        <v>0</v>
      </c>
      <c r="D7" s="88">
        <v>0</v>
      </c>
      <c r="E7" s="87">
        <f t="shared" si="0"/>
        <v>0</v>
      </c>
    </row>
    <row r="8" spans="1:5" ht="30.75" hidden="1" customHeight="1">
      <c r="A8" s="88">
        <v>0</v>
      </c>
      <c r="B8" s="89" t="s">
        <v>92</v>
      </c>
      <c r="C8" s="88">
        <v>0</v>
      </c>
      <c r="D8" s="88">
        <v>0</v>
      </c>
      <c r="E8" s="87">
        <f t="shared" si="0"/>
        <v>0</v>
      </c>
    </row>
    <row r="9" spans="1:5" ht="30.75" hidden="1" customHeight="1">
      <c r="A9" s="88">
        <v>0</v>
      </c>
      <c r="B9" s="89" t="s">
        <v>91</v>
      </c>
      <c r="C9" s="88">
        <v>0</v>
      </c>
      <c r="D9" s="88">
        <v>0</v>
      </c>
      <c r="E9" s="87">
        <f t="shared" si="0"/>
        <v>0</v>
      </c>
    </row>
    <row r="10" spans="1:5" ht="30.75" hidden="1" customHeight="1">
      <c r="A10" s="87">
        <f>SUM(A11:A14)</f>
        <v>0</v>
      </c>
      <c r="B10" s="90" t="s">
        <v>90</v>
      </c>
      <c r="C10" s="87">
        <f>SUM(C11:C14)</f>
        <v>0</v>
      </c>
      <c r="D10" s="87">
        <f>SUM(D11:D14)</f>
        <v>0</v>
      </c>
      <c r="E10" s="87">
        <f t="shared" si="0"/>
        <v>0</v>
      </c>
    </row>
    <row r="11" spans="1:5" ht="30.75" hidden="1" customHeight="1">
      <c r="A11" s="88">
        <v>0</v>
      </c>
      <c r="B11" s="89" t="s">
        <v>89</v>
      </c>
      <c r="C11" s="88">
        <v>0</v>
      </c>
      <c r="D11" s="88">
        <v>0</v>
      </c>
      <c r="E11" s="87">
        <f t="shared" si="0"/>
        <v>0</v>
      </c>
    </row>
    <row r="12" spans="1:5" ht="30.75" hidden="1" customHeight="1">
      <c r="A12" s="88">
        <v>0</v>
      </c>
      <c r="B12" s="89" t="s">
        <v>88</v>
      </c>
      <c r="C12" s="88">
        <v>0</v>
      </c>
      <c r="D12" s="88">
        <v>0</v>
      </c>
      <c r="E12" s="87">
        <f t="shared" si="0"/>
        <v>0</v>
      </c>
    </row>
    <row r="13" spans="1:5" ht="30.75" hidden="1" customHeight="1">
      <c r="A13" s="88">
        <v>0</v>
      </c>
      <c r="B13" s="89" t="s">
        <v>87</v>
      </c>
      <c r="C13" s="88">
        <v>0</v>
      </c>
      <c r="D13" s="88">
        <v>0</v>
      </c>
      <c r="E13" s="87">
        <f t="shared" si="0"/>
        <v>0</v>
      </c>
    </row>
    <row r="14" spans="1:5" ht="30.75" hidden="1" customHeight="1">
      <c r="A14" s="88">
        <v>0</v>
      </c>
      <c r="B14" s="89" t="s">
        <v>86</v>
      </c>
      <c r="C14" s="88">
        <v>0</v>
      </c>
      <c r="D14" s="88">
        <v>0</v>
      </c>
      <c r="E14" s="87">
        <f t="shared" si="0"/>
        <v>0</v>
      </c>
    </row>
    <row r="15" spans="1:5" ht="30.75" hidden="1" customHeight="1">
      <c r="A15" s="87">
        <f>SUM(A16:A18)</f>
        <v>0</v>
      </c>
      <c r="B15" s="90" t="s">
        <v>85</v>
      </c>
      <c r="C15" s="87">
        <f>SUM(C16:C18)</f>
        <v>0</v>
      </c>
      <c r="D15" s="87">
        <f>SUM(D16:D18)</f>
        <v>0</v>
      </c>
      <c r="E15" s="87">
        <f t="shared" si="0"/>
        <v>0</v>
      </c>
    </row>
    <row r="16" spans="1:5" ht="30.75" hidden="1" customHeight="1">
      <c r="A16" s="88"/>
      <c r="B16" s="89" t="s">
        <v>84</v>
      </c>
      <c r="C16" s="88">
        <v>0</v>
      </c>
      <c r="D16" s="88">
        <v>0</v>
      </c>
      <c r="E16" s="87">
        <f t="shared" si="0"/>
        <v>0</v>
      </c>
    </row>
    <row r="17" spans="1:5" ht="30.75" hidden="1" customHeight="1">
      <c r="A17" s="88">
        <v>0</v>
      </c>
      <c r="B17" s="89" t="s">
        <v>83</v>
      </c>
      <c r="C17" s="88">
        <v>0</v>
      </c>
      <c r="D17" s="88">
        <v>0</v>
      </c>
      <c r="E17" s="87">
        <f t="shared" si="0"/>
        <v>0</v>
      </c>
    </row>
    <row r="18" spans="1:5" ht="30.75" hidden="1" customHeight="1">
      <c r="A18" s="88">
        <v>0</v>
      </c>
      <c r="B18" s="89" t="s">
        <v>82</v>
      </c>
      <c r="C18" s="88">
        <v>0</v>
      </c>
      <c r="D18" s="88">
        <v>0</v>
      </c>
      <c r="E18" s="87">
        <f t="shared" si="0"/>
        <v>0</v>
      </c>
    </row>
    <row r="19" spans="1:5" ht="30.75" customHeight="1">
      <c r="A19" s="88">
        <f>A2</f>
        <v>715674</v>
      </c>
      <c r="B19" s="90" t="s">
        <v>81</v>
      </c>
      <c r="C19" s="87">
        <f>C2</f>
        <v>116725</v>
      </c>
      <c r="D19" s="87">
        <f>D2</f>
        <v>715001</v>
      </c>
      <c r="E19" s="87">
        <f t="shared" si="0"/>
        <v>-598276</v>
      </c>
    </row>
    <row r="20" spans="1:5" ht="30.75" customHeight="1">
      <c r="A20" s="87">
        <f>SUM(A21,A25)</f>
        <v>15249</v>
      </c>
      <c r="B20" s="91" t="s">
        <v>80</v>
      </c>
      <c r="C20" s="87">
        <f>SUM(C21,C25)</f>
        <v>14000</v>
      </c>
      <c r="D20" s="87">
        <f>SUM(D21,D25)</f>
        <v>14576</v>
      </c>
      <c r="E20" s="87">
        <f t="shared" si="0"/>
        <v>-576</v>
      </c>
    </row>
    <row r="21" spans="1:5" ht="30.75" customHeight="1">
      <c r="A21" s="87">
        <f>SUM(A22:A24)</f>
        <v>15249</v>
      </c>
      <c r="B21" s="90" t="s">
        <v>79</v>
      </c>
      <c r="C21" s="87">
        <f>SUM(C22:C24)</f>
        <v>14000</v>
      </c>
      <c r="D21" s="87">
        <f>SUM(D22:D24)</f>
        <v>14576</v>
      </c>
      <c r="E21" s="87">
        <f t="shared" si="0"/>
        <v>-576</v>
      </c>
    </row>
    <row r="22" spans="1:5" ht="30.75" hidden="1" customHeight="1">
      <c r="A22" s="88">
        <v>0</v>
      </c>
      <c r="B22" s="89" t="s">
        <v>78</v>
      </c>
      <c r="C22" s="88">
        <v>0</v>
      </c>
      <c r="D22" s="88">
        <v>0</v>
      </c>
      <c r="E22" s="87">
        <f t="shared" si="0"/>
        <v>0</v>
      </c>
    </row>
    <row r="23" spans="1:5" ht="30.75" customHeight="1">
      <c r="A23" s="92">
        <v>15249</v>
      </c>
      <c r="B23" s="93" t="s">
        <v>77</v>
      </c>
      <c r="C23" s="92">
        <v>14000</v>
      </c>
      <c r="D23" s="92">
        <v>14576</v>
      </c>
      <c r="E23" s="87">
        <f t="shared" si="0"/>
        <v>-576</v>
      </c>
    </row>
    <row r="24" spans="1:5" ht="30.75" hidden="1" customHeight="1">
      <c r="A24" s="88">
        <v>0</v>
      </c>
      <c r="B24" s="89" t="s">
        <v>76</v>
      </c>
      <c r="C24" s="88">
        <v>0</v>
      </c>
      <c r="D24" s="88">
        <v>0</v>
      </c>
      <c r="E24" s="87">
        <f t="shared" si="0"/>
        <v>0</v>
      </c>
    </row>
    <row r="25" spans="1:5" ht="30.75" hidden="1" customHeight="1">
      <c r="A25" s="87">
        <f>SUM(A26:A27)</f>
        <v>0</v>
      </c>
      <c r="B25" s="90" t="s">
        <v>75</v>
      </c>
      <c r="C25" s="87">
        <f>SUM(C26:C27)</f>
        <v>0</v>
      </c>
      <c r="D25" s="87">
        <f>SUM(D26:D27)</f>
        <v>0</v>
      </c>
      <c r="E25" s="87">
        <f t="shared" si="0"/>
        <v>0</v>
      </c>
    </row>
    <row r="26" spans="1:5" ht="30.75" hidden="1" customHeight="1">
      <c r="A26" s="88">
        <v>0</v>
      </c>
      <c r="B26" s="89" t="s">
        <v>74</v>
      </c>
      <c r="C26" s="88">
        <v>0</v>
      </c>
      <c r="D26" s="88">
        <v>0</v>
      </c>
      <c r="E26" s="87">
        <f t="shared" si="0"/>
        <v>0</v>
      </c>
    </row>
    <row r="27" spans="1:5" ht="30.75" hidden="1" customHeight="1">
      <c r="A27" s="88">
        <v>0</v>
      </c>
      <c r="B27" s="89" t="s">
        <v>73</v>
      </c>
      <c r="C27" s="88">
        <v>0</v>
      </c>
      <c r="D27" s="88">
        <v>0</v>
      </c>
      <c r="E27" s="87">
        <f t="shared" si="0"/>
        <v>0</v>
      </c>
    </row>
    <row r="28" spans="1:5" ht="30.75" customHeight="1">
      <c r="A28" s="87">
        <f>A29</f>
        <v>700425</v>
      </c>
      <c r="B28" s="91" t="s">
        <v>72</v>
      </c>
      <c r="C28" s="87">
        <f>C29</f>
        <v>102725</v>
      </c>
      <c r="D28" s="87">
        <f>D29</f>
        <v>700425</v>
      </c>
      <c r="E28" s="87">
        <f t="shared" si="0"/>
        <v>-597700</v>
      </c>
    </row>
    <row r="29" spans="1:5" ht="30.75" customHeight="1">
      <c r="A29" s="87">
        <f>SUM(A30:A30)</f>
        <v>700425</v>
      </c>
      <c r="B29" s="90" t="s">
        <v>72</v>
      </c>
      <c r="C29" s="87">
        <f>SUM(C30:C30)</f>
        <v>102725</v>
      </c>
      <c r="D29" s="87">
        <f>SUM(D30:D30)</f>
        <v>700425</v>
      </c>
      <c r="E29" s="87">
        <f t="shared" si="0"/>
        <v>-597700</v>
      </c>
    </row>
    <row r="30" spans="1:5" ht="30.75" customHeight="1">
      <c r="A30" s="88">
        <v>700425</v>
      </c>
      <c r="B30" s="89" t="s">
        <v>72</v>
      </c>
      <c r="C30" s="88">
        <v>102725</v>
      </c>
      <c r="D30" s="88">
        <v>700425</v>
      </c>
      <c r="E30" s="87">
        <f t="shared" si="0"/>
        <v>-597700</v>
      </c>
    </row>
    <row r="31" spans="1:5" ht="30.75" customHeight="1">
      <c r="A31" s="86">
        <f>SUM(A20,A28)</f>
        <v>715674</v>
      </c>
      <c r="B31" s="160" t="s">
        <v>71</v>
      </c>
      <c r="C31" s="86">
        <f>SUM(C20,C28)</f>
        <v>116725</v>
      </c>
      <c r="D31" s="86">
        <f>SUM(D20,D28)</f>
        <v>715001</v>
      </c>
      <c r="E31" s="86">
        <f t="shared" si="0"/>
        <v>-598276</v>
      </c>
    </row>
  </sheetData>
  <phoneticPr fontId="2" type="noConversion"/>
  <printOptions horizontalCentered="1"/>
  <pageMargins left="0.47244094488188981" right="0.47244094488188981" top="1.9685039370078741" bottom="0.59055118110236227" header="0.51181102362204722" footer="0.39370078740157483"/>
  <pageSetup paperSize="9" firstPageNumber="11" orientation="portrait" useFirstPageNumber="1" r:id="rId1"/>
  <headerFooter alignWithMargins="0">
    <oddHeader>&amp;C&amp;18&amp;U經濟部能源局
再生能源發展基金
&amp;U預計平衡表&amp;U
&amp;12&amp;U中華民國&amp;"Times New Roman,標準"105&amp;"標楷體,標準"年&amp;"Times New Roman,標準"12&amp;"標楷體,標準"月&amp;"Times New Roman,標準"31&amp;"標楷體,標準"日&amp;R&amp;"華康楷書體W5,標準"
&amp;"標楷體,標準"單位：新臺幣千元</oddHeader>
    <oddFooter>&amp;C&amp;"Times New Roman,標準"4-&amp;P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BreakPreview" zoomScaleNormal="100" workbookViewId="0">
      <selection activeCell="F12" sqref="F12"/>
    </sheetView>
  </sheetViews>
  <sheetFormatPr defaultRowHeight="15.75"/>
  <cols>
    <col min="1" max="2" width="9" style="25"/>
    <col min="3" max="3" width="8" style="25" customWidth="1"/>
    <col min="4" max="4" width="6.625" style="25" customWidth="1"/>
    <col min="5" max="5" width="7.25" style="25" customWidth="1"/>
    <col min="6" max="6" width="16" style="25" customWidth="1"/>
    <col min="7" max="7" width="13.625" style="25" customWidth="1"/>
    <col min="8" max="8" width="16.5" style="25" customWidth="1"/>
    <col min="9" max="16384" width="9" style="25"/>
  </cols>
  <sheetData>
    <row r="1" spans="1:8" ht="25.7" customHeight="1">
      <c r="A1" s="185" t="s">
        <v>108</v>
      </c>
      <c r="B1" s="186"/>
      <c r="C1" s="186"/>
      <c r="D1" s="186"/>
      <c r="E1" s="186"/>
      <c r="F1" s="186"/>
      <c r="G1" s="186"/>
      <c r="H1" s="186"/>
    </row>
    <row r="2" spans="1:8" ht="25.7" customHeight="1">
      <c r="A2" s="185" t="s">
        <v>107</v>
      </c>
      <c r="B2" s="186"/>
      <c r="C2" s="186"/>
      <c r="D2" s="186"/>
      <c r="E2" s="186"/>
      <c r="F2" s="186"/>
      <c r="G2" s="186"/>
      <c r="H2" s="186"/>
    </row>
    <row r="3" spans="1:8" ht="25.7" customHeight="1">
      <c r="A3" s="187" t="s">
        <v>223</v>
      </c>
      <c r="B3" s="187"/>
      <c r="C3" s="187"/>
      <c r="D3" s="187"/>
      <c r="E3" s="187"/>
      <c r="F3" s="187"/>
      <c r="G3" s="187"/>
      <c r="H3" s="187"/>
    </row>
    <row r="4" spans="1:8" ht="25.15" customHeight="1">
      <c r="A4" s="193" t="s">
        <v>224</v>
      </c>
      <c r="B4" s="193"/>
      <c r="C4" s="193"/>
      <c r="D4" s="193"/>
      <c r="E4" s="193"/>
      <c r="F4" s="193"/>
      <c r="G4" s="193"/>
      <c r="H4" s="193"/>
    </row>
    <row r="5" spans="1:8" ht="20.25" customHeight="1">
      <c r="A5" s="118"/>
      <c r="B5" s="118"/>
      <c r="C5" s="117"/>
      <c r="D5" s="116"/>
      <c r="E5" s="116"/>
      <c r="F5" s="116"/>
      <c r="G5" s="116"/>
      <c r="H5" s="115" t="s">
        <v>106</v>
      </c>
    </row>
    <row r="6" spans="1:8" ht="33">
      <c r="A6" s="188" t="s">
        <v>105</v>
      </c>
      <c r="B6" s="189"/>
      <c r="C6" s="190"/>
      <c r="D6" s="114" t="s">
        <v>64</v>
      </c>
      <c r="E6" s="114" t="s">
        <v>62</v>
      </c>
      <c r="F6" s="114" t="s">
        <v>225</v>
      </c>
      <c r="G6" s="114" t="s">
        <v>104</v>
      </c>
      <c r="H6" s="113" t="s">
        <v>103</v>
      </c>
    </row>
    <row r="7" spans="1:8" s="100" customFormat="1" ht="24" customHeight="1">
      <c r="A7" s="191" t="s">
        <v>102</v>
      </c>
      <c r="B7" s="192"/>
      <c r="C7" s="192"/>
      <c r="D7" s="112" t="s">
        <v>58</v>
      </c>
      <c r="E7" s="111"/>
      <c r="F7" s="111"/>
      <c r="G7" s="110">
        <f>G8</f>
        <v>6262250</v>
      </c>
      <c r="H7" s="109"/>
    </row>
    <row r="8" spans="1:8" s="100" customFormat="1" ht="24" customHeight="1">
      <c r="A8" s="184" t="s">
        <v>226</v>
      </c>
      <c r="B8" s="184"/>
      <c r="C8" s="184"/>
      <c r="D8" s="107" t="s">
        <v>58</v>
      </c>
      <c r="E8" s="103"/>
      <c r="F8" s="103"/>
      <c r="G8" s="105">
        <v>6262250</v>
      </c>
      <c r="H8" s="68"/>
    </row>
    <row r="9" spans="1:8" s="100" customFormat="1" ht="24" customHeight="1">
      <c r="A9" s="194"/>
      <c r="B9" s="195"/>
      <c r="C9" s="196"/>
      <c r="D9" s="104"/>
      <c r="E9" s="103"/>
      <c r="F9" s="103"/>
      <c r="G9" s="108"/>
      <c r="H9" s="68"/>
    </row>
    <row r="10" spans="1:8" s="100" customFormat="1" ht="24" customHeight="1">
      <c r="A10" s="183" t="s">
        <v>101</v>
      </c>
      <c r="B10" s="184"/>
      <c r="C10" s="184"/>
      <c r="D10" s="107" t="s">
        <v>58</v>
      </c>
      <c r="E10" s="103"/>
      <c r="F10" s="103"/>
      <c r="G10" s="105">
        <f>G11</f>
        <v>4316000</v>
      </c>
      <c r="H10" s="68"/>
    </row>
    <row r="11" spans="1:8" s="100" customFormat="1" ht="24" customHeight="1">
      <c r="A11" s="184" t="s">
        <v>226</v>
      </c>
      <c r="B11" s="184"/>
      <c r="C11" s="184"/>
      <c r="D11" s="107" t="s">
        <v>58</v>
      </c>
      <c r="E11" s="103"/>
      <c r="F11" s="103"/>
      <c r="G11" s="105">
        <v>4316000</v>
      </c>
      <c r="H11" s="68"/>
    </row>
    <row r="12" spans="1:8" s="100" customFormat="1" ht="24" customHeight="1">
      <c r="A12" s="194"/>
      <c r="B12" s="195"/>
      <c r="C12" s="196"/>
      <c r="D12" s="104"/>
      <c r="E12" s="103"/>
      <c r="F12" s="103"/>
      <c r="G12" s="105"/>
      <c r="H12" s="68"/>
    </row>
    <row r="13" spans="1:8" s="100" customFormat="1" ht="24" customHeight="1">
      <c r="A13" s="183" t="s">
        <v>100</v>
      </c>
      <c r="B13" s="184"/>
      <c r="C13" s="184"/>
      <c r="D13" s="107" t="s">
        <v>58</v>
      </c>
      <c r="E13" s="103"/>
      <c r="F13" s="103"/>
      <c r="G13" s="105">
        <f>G14</f>
        <v>2271195</v>
      </c>
      <c r="H13" s="68"/>
    </row>
    <row r="14" spans="1:8" s="100" customFormat="1" ht="24" customHeight="1">
      <c r="A14" s="184" t="s">
        <v>226</v>
      </c>
      <c r="B14" s="184"/>
      <c r="C14" s="184"/>
      <c r="D14" s="107" t="s">
        <v>58</v>
      </c>
      <c r="E14" s="103"/>
      <c r="F14" s="103"/>
      <c r="G14" s="105">
        <v>2271195</v>
      </c>
      <c r="H14" s="68"/>
    </row>
    <row r="15" spans="1:8" s="100" customFormat="1" ht="24" customHeight="1">
      <c r="A15" s="194"/>
      <c r="B15" s="195"/>
      <c r="C15" s="196"/>
      <c r="D15" s="104"/>
      <c r="E15" s="103"/>
      <c r="F15" s="103"/>
      <c r="G15" s="105"/>
      <c r="H15" s="68"/>
    </row>
    <row r="16" spans="1:8" s="100" customFormat="1" ht="24" customHeight="1">
      <c r="A16" s="184" t="s">
        <v>227</v>
      </c>
      <c r="B16" s="184"/>
      <c r="C16" s="184"/>
      <c r="D16" s="107" t="s">
        <v>58</v>
      </c>
      <c r="E16" s="103"/>
      <c r="F16" s="103"/>
      <c r="G16" s="67">
        <f>G17</f>
        <v>1496859</v>
      </c>
      <c r="H16" s="68"/>
    </row>
    <row r="17" spans="1:8" s="100" customFormat="1" ht="24" customHeight="1">
      <c r="A17" s="184" t="s">
        <v>226</v>
      </c>
      <c r="B17" s="184"/>
      <c r="C17" s="184"/>
      <c r="D17" s="107" t="s">
        <v>58</v>
      </c>
      <c r="E17" s="103"/>
      <c r="F17" s="103"/>
      <c r="G17" s="105">
        <v>1496859</v>
      </c>
      <c r="H17" s="68"/>
    </row>
    <row r="18" spans="1:8" s="100" customFormat="1" ht="24" customHeight="1">
      <c r="A18" s="194"/>
      <c r="B18" s="195"/>
      <c r="C18" s="196"/>
      <c r="D18" s="104"/>
      <c r="E18" s="103"/>
      <c r="F18" s="103"/>
      <c r="G18" s="105"/>
      <c r="H18" s="68"/>
    </row>
    <row r="19" spans="1:8" s="100" customFormat="1" ht="24" customHeight="1">
      <c r="A19" s="184" t="s">
        <v>228</v>
      </c>
      <c r="B19" s="184"/>
      <c r="C19" s="184"/>
      <c r="D19" s="107" t="s">
        <v>58</v>
      </c>
      <c r="E19" s="103"/>
      <c r="F19" s="103"/>
      <c r="G19" s="67">
        <f>G20</f>
        <v>798009</v>
      </c>
      <c r="H19" s="68"/>
    </row>
    <row r="20" spans="1:8" s="100" customFormat="1" ht="24" customHeight="1">
      <c r="A20" s="184" t="s">
        <v>226</v>
      </c>
      <c r="B20" s="184"/>
      <c r="C20" s="184"/>
      <c r="D20" s="107" t="s">
        <v>58</v>
      </c>
      <c r="E20" s="103"/>
      <c r="F20" s="103"/>
      <c r="G20" s="106">
        <v>798009</v>
      </c>
      <c r="H20" s="68"/>
    </row>
    <row r="21" spans="1:8" s="100" customFormat="1" ht="24" customHeight="1">
      <c r="A21" s="184"/>
      <c r="B21" s="184"/>
      <c r="C21" s="184"/>
      <c r="D21" s="104"/>
      <c r="E21" s="103"/>
      <c r="F21" s="103"/>
      <c r="G21" s="105"/>
      <c r="H21" s="68"/>
    </row>
    <row r="22" spans="1:8" s="100" customFormat="1" ht="24" customHeight="1">
      <c r="A22" s="194"/>
      <c r="B22" s="195"/>
      <c r="C22" s="196"/>
      <c r="D22" s="104"/>
      <c r="E22" s="103"/>
      <c r="F22" s="103"/>
      <c r="G22" s="105"/>
      <c r="H22" s="68"/>
    </row>
    <row r="23" spans="1:8" s="100" customFormat="1" ht="24" customHeight="1">
      <c r="A23" s="184"/>
      <c r="B23" s="184"/>
      <c r="C23" s="184"/>
      <c r="D23" s="104"/>
      <c r="E23" s="103"/>
      <c r="F23" s="103"/>
      <c r="G23" s="105"/>
      <c r="H23" s="68"/>
    </row>
    <row r="24" spans="1:8" s="100" customFormat="1" ht="24" customHeight="1">
      <c r="A24" s="184"/>
      <c r="B24" s="184"/>
      <c r="C24" s="184"/>
      <c r="D24" s="104"/>
      <c r="E24" s="103"/>
      <c r="F24" s="103"/>
      <c r="G24" s="103"/>
      <c r="H24" s="68"/>
    </row>
    <row r="25" spans="1:8" s="100" customFormat="1" ht="24" customHeight="1">
      <c r="A25" s="194"/>
      <c r="B25" s="181"/>
      <c r="C25" s="197"/>
      <c r="D25" s="104"/>
      <c r="E25" s="103"/>
      <c r="F25" s="103"/>
      <c r="G25" s="103"/>
      <c r="H25" s="68"/>
    </row>
    <row r="26" spans="1:8" s="100" customFormat="1" ht="24" customHeight="1">
      <c r="A26" s="184"/>
      <c r="B26" s="184"/>
      <c r="C26" s="184"/>
      <c r="D26" s="104"/>
      <c r="E26" s="103"/>
      <c r="F26" s="103"/>
      <c r="G26" s="103"/>
      <c r="H26" s="68"/>
    </row>
    <row r="27" spans="1:8" s="100" customFormat="1" ht="24" customHeight="1">
      <c r="A27" s="184"/>
      <c r="B27" s="184"/>
      <c r="C27" s="184"/>
      <c r="D27" s="104"/>
      <c r="E27" s="103"/>
      <c r="F27" s="103"/>
      <c r="G27" s="103"/>
      <c r="H27" s="68"/>
    </row>
    <row r="28" spans="1:8" s="100" customFormat="1" ht="24" customHeight="1">
      <c r="A28" s="184"/>
      <c r="B28" s="184"/>
      <c r="C28" s="184"/>
      <c r="D28" s="104"/>
      <c r="E28" s="103"/>
      <c r="F28" s="103"/>
      <c r="G28" s="103"/>
      <c r="H28" s="68"/>
    </row>
    <row r="29" spans="1:8" s="100" customFormat="1" ht="24" customHeight="1">
      <c r="A29" s="184"/>
      <c r="B29" s="184"/>
      <c r="C29" s="184"/>
      <c r="D29" s="104"/>
      <c r="E29" s="103"/>
      <c r="F29" s="103"/>
      <c r="G29" s="103"/>
      <c r="H29" s="68"/>
    </row>
    <row r="30" spans="1:8" s="100" customFormat="1" ht="24" customHeight="1">
      <c r="A30" s="184"/>
      <c r="B30" s="184"/>
      <c r="C30" s="184"/>
      <c r="D30" s="104"/>
      <c r="E30" s="103"/>
      <c r="F30" s="103"/>
      <c r="G30" s="103"/>
      <c r="H30" s="68"/>
    </row>
    <row r="31" spans="1:8" s="100" customFormat="1" ht="24" customHeight="1">
      <c r="A31" s="198"/>
      <c r="B31" s="198"/>
      <c r="C31" s="198"/>
      <c r="D31" s="104"/>
      <c r="E31" s="103"/>
      <c r="F31" s="103"/>
      <c r="G31" s="103"/>
      <c r="H31" s="68"/>
    </row>
    <row r="32" spans="1:8" s="100" customFormat="1" ht="24" customHeight="1">
      <c r="A32" s="198"/>
      <c r="B32" s="198"/>
      <c r="C32" s="198"/>
      <c r="D32" s="104"/>
      <c r="E32" s="103"/>
      <c r="F32" s="103"/>
      <c r="G32" s="103"/>
      <c r="H32" s="68"/>
    </row>
    <row r="33" spans="1:8" s="100" customFormat="1" ht="24" customHeight="1">
      <c r="A33" s="199"/>
      <c r="B33" s="199"/>
      <c r="C33" s="199"/>
      <c r="D33" s="102"/>
      <c r="E33" s="101"/>
      <c r="F33" s="101"/>
      <c r="G33" s="101"/>
      <c r="H33" s="55"/>
    </row>
    <row r="34" spans="1:8" ht="32.1" customHeight="1"/>
    <row r="35" spans="1:8" ht="32.1" customHeight="1"/>
    <row r="36" spans="1:8" ht="32.1" customHeight="1"/>
    <row r="37" spans="1:8" ht="32.1" customHeight="1"/>
    <row r="38" spans="1:8" ht="32.1" customHeight="1"/>
  </sheetData>
  <mergeCells count="32">
    <mergeCell ref="A32:C32"/>
    <mergeCell ref="A33:C33"/>
    <mergeCell ref="A26:C26"/>
    <mergeCell ref="A27:C27"/>
    <mergeCell ref="A28:C28"/>
    <mergeCell ref="A29:C29"/>
    <mergeCell ref="A30:C30"/>
    <mergeCell ref="A31:C31"/>
    <mergeCell ref="A25:C25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13:C13"/>
    <mergeCell ref="A1:H1"/>
    <mergeCell ref="A2:H2"/>
    <mergeCell ref="A3:H3"/>
    <mergeCell ref="A6:C6"/>
    <mergeCell ref="A7:C7"/>
    <mergeCell ref="A4:H4"/>
    <mergeCell ref="A8:C8"/>
    <mergeCell ref="A9:C9"/>
    <mergeCell ref="A10:C10"/>
    <mergeCell ref="A11:C11"/>
    <mergeCell ref="A12:C12"/>
  </mergeCells>
  <phoneticPr fontId="2" type="noConversion"/>
  <printOptions horizontalCentered="1"/>
  <pageMargins left="0.47244094488188981" right="0.47244094488188981" top="0.39370078740157483" bottom="0.59055118110236227" header="0.39370078740157483" footer="0.39370078740157483"/>
  <pageSetup paperSize="9" scale="98" firstPageNumber="12" orientation="portrait" blackAndWhite="1" useFirstPageNumber="1" r:id="rId1"/>
  <headerFooter alignWithMargins="0">
    <oddFooter>&amp;C&amp;"Times New Roman,標準"4-&amp;P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view="pageBreakPreview" zoomScaleNormal="100" zoomScaleSheetLayoutView="100" workbookViewId="0">
      <selection activeCell="F12" sqref="F12"/>
    </sheetView>
  </sheetViews>
  <sheetFormatPr defaultRowHeight="24.2" customHeight="1"/>
  <cols>
    <col min="1" max="1" width="10.5" style="120" customWidth="1"/>
    <col min="2" max="2" width="11" style="120" customWidth="1"/>
    <col min="3" max="3" width="19.125" style="121" customWidth="1"/>
    <col min="4" max="5" width="10.125" style="120" customWidth="1"/>
    <col min="6" max="7" width="8.5" style="120" customWidth="1"/>
    <col min="8" max="8" width="9.125" style="120" hidden="1" customWidth="1"/>
    <col min="9" max="9" width="9.5" style="119" hidden="1" customWidth="1"/>
    <col min="10" max="10" width="2.5" style="119" customWidth="1"/>
    <col min="11" max="16384" width="9" style="119"/>
  </cols>
  <sheetData>
    <row r="1" spans="1:10" s="141" customFormat="1" ht="25.7" customHeight="1">
      <c r="A1" s="200" t="s">
        <v>129</v>
      </c>
      <c r="B1" s="200"/>
      <c r="C1" s="200"/>
      <c r="D1" s="200"/>
      <c r="E1" s="200"/>
      <c r="F1" s="200"/>
      <c r="G1" s="200"/>
      <c r="H1" s="200"/>
    </row>
    <row r="2" spans="1:10" s="141" customFormat="1" ht="25.7" customHeight="1">
      <c r="A2" s="200" t="s">
        <v>128</v>
      </c>
      <c r="B2" s="200"/>
      <c r="C2" s="200"/>
      <c r="D2" s="200"/>
      <c r="E2" s="200"/>
      <c r="F2" s="200"/>
      <c r="G2" s="200"/>
      <c r="H2" s="200"/>
    </row>
    <row r="3" spans="1:10" s="141" customFormat="1" ht="25.7" customHeight="1">
      <c r="A3" s="201" t="s">
        <v>127</v>
      </c>
      <c r="B3" s="201"/>
      <c r="C3" s="201"/>
      <c r="D3" s="201"/>
      <c r="E3" s="201"/>
      <c r="F3" s="201"/>
      <c r="G3" s="201"/>
      <c r="H3" s="201"/>
    </row>
    <row r="4" spans="1:10" s="134" customFormat="1" ht="18" customHeight="1">
      <c r="A4" s="138"/>
      <c r="B4" s="138"/>
      <c r="C4" s="140" t="s">
        <v>126</v>
      </c>
      <c r="D4" s="140"/>
      <c r="E4" s="140"/>
      <c r="F4" s="140"/>
      <c r="G4" s="139"/>
      <c r="H4" s="135"/>
    </row>
    <row r="5" spans="1:10" s="134" customFormat="1" ht="18" customHeight="1">
      <c r="A5" s="138"/>
      <c r="B5" s="138"/>
      <c r="C5" s="140"/>
      <c r="D5" s="137"/>
      <c r="E5" s="137"/>
      <c r="F5" s="137"/>
      <c r="G5" s="136" t="s">
        <v>125</v>
      </c>
      <c r="H5" s="135"/>
    </row>
    <row r="6" spans="1:10" s="131" customFormat="1" ht="24.2" customHeight="1">
      <c r="A6" s="202" t="s">
        <v>124</v>
      </c>
      <c r="B6" s="202" t="s">
        <v>123</v>
      </c>
      <c r="C6" s="204" t="s">
        <v>122</v>
      </c>
      <c r="D6" s="206" t="s">
        <v>121</v>
      </c>
      <c r="E6" s="206"/>
      <c r="F6" s="206"/>
      <c r="G6" s="206"/>
      <c r="H6" s="133"/>
    </row>
    <row r="7" spans="1:10" s="131" customFormat="1" ht="71.45" customHeight="1">
      <c r="A7" s="203"/>
      <c r="B7" s="203"/>
      <c r="C7" s="205"/>
      <c r="D7" s="132" t="s">
        <v>120</v>
      </c>
      <c r="E7" s="132" t="s">
        <v>119</v>
      </c>
      <c r="F7" s="132" t="s">
        <v>118</v>
      </c>
      <c r="G7" s="132" t="s">
        <v>117</v>
      </c>
      <c r="H7" s="132" t="s">
        <v>116</v>
      </c>
    </row>
    <row r="8" spans="1:10" s="125" customFormat="1" ht="25.15" customHeight="1">
      <c r="A8" s="77">
        <f>SUMIF(J8:J1008, "2",A8:A1008)</f>
        <v>51331</v>
      </c>
      <c r="B8" s="77">
        <f>SUMIF(J8:J1008, "2",B8:B1008)</f>
        <v>60000</v>
      </c>
      <c r="C8" s="70" t="s">
        <v>115</v>
      </c>
      <c r="D8" s="77">
        <f>E8+F8</f>
        <v>60000</v>
      </c>
      <c r="E8" s="77">
        <f>SUMIF(J8:J1008, "2",E8:E1008)</f>
        <v>60000</v>
      </c>
      <c r="F8" s="77">
        <f>SUMIF(J8:J1008, "2",F8:F1008)</f>
        <v>0</v>
      </c>
      <c r="G8" s="77">
        <f>SUMIF(J8:J1008, "2",G8:G1008)</f>
        <v>0</v>
      </c>
      <c r="H8" s="77">
        <f>SUMIF(J8:J1008, "2",H8:H1008)</f>
        <v>0</v>
      </c>
      <c r="I8" s="125">
        <v>2</v>
      </c>
      <c r="J8" s="125" t="s">
        <v>43</v>
      </c>
    </row>
    <row r="9" spans="1:10" s="122" customFormat="1" ht="25.15" hidden="1" customHeight="1">
      <c r="A9" s="67">
        <v>0</v>
      </c>
      <c r="B9" s="67">
        <v>0</v>
      </c>
      <c r="C9" s="129" t="s">
        <v>114</v>
      </c>
      <c r="D9" s="67">
        <f>E9+F9</f>
        <v>0</v>
      </c>
      <c r="E9" s="67">
        <v>0</v>
      </c>
      <c r="F9" s="67">
        <v>0</v>
      </c>
      <c r="G9" s="67">
        <v>0</v>
      </c>
      <c r="H9" s="67">
        <v>0</v>
      </c>
      <c r="I9" s="122">
        <v>27</v>
      </c>
      <c r="J9" s="122">
        <v>2</v>
      </c>
    </row>
    <row r="10" spans="1:10" s="122" customFormat="1" ht="25.15" customHeight="1">
      <c r="A10" s="67">
        <v>51331</v>
      </c>
      <c r="B10" s="67">
        <v>60000</v>
      </c>
      <c r="C10" s="129" t="s">
        <v>113</v>
      </c>
      <c r="D10" s="67">
        <f>E10+F10</f>
        <v>60000</v>
      </c>
      <c r="E10" s="67">
        <v>60000</v>
      </c>
      <c r="F10" s="67">
        <v>0</v>
      </c>
      <c r="G10" s="67">
        <v>0</v>
      </c>
      <c r="H10" s="67">
        <v>0</v>
      </c>
      <c r="I10" s="122">
        <v>28</v>
      </c>
      <c r="J10" s="122">
        <v>2</v>
      </c>
    </row>
    <row r="11" spans="1:10" s="122" customFormat="1" ht="25.15" customHeight="1">
      <c r="A11" s="67"/>
      <c r="B11" s="67"/>
      <c r="C11" s="66"/>
      <c r="D11" s="67"/>
      <c r="E11" s="67"/>
      <c r="F11" s="67"/>
      <c r="G11" s="67"/>
      <c r="H11" s="67"/>
    </row>
    <row r="12" spans="1:10" s="125" customFormat="1" ht="66.2" customHeight="1">
      <c r="A12" s="77">
        <f>SUMIF(J12:J1022, "7",A12:A1022)</f>
        <v>2219864</v>
      </c>
      <c r="B12" s="77">
        <f>SUMIF(J12:J1022, "7",B12:B1022)</f>
        <v>4256000</v>
      </c>
      <c r="C12" s="130" t="s">
        <v>112</v>
      </c>
      <c r="D12" s="77">
        <f>E12+F12</f>
        <v>6202250</v>
      </c>
      <c r="E12" s="77">
        <f>SUMIF(J12:J1022, "7",E12:E1022)</f>
        <v>6202250</v>
      </c>
      <c r="F12" s="77">
        <f>SUMIF(J12:J1022, "7",F12:F1022)</f>
        <v>0</v>
      </c>
      <c r="G12" s="77">
        <f>SUMIF(J12:J1022, "7",G12:G1022)</f>
        <v>0</v>
      </c>
      <c r="H12" s="77">
        <f>SUMIF(J12:J1022, "7",H12:H1022)</f>
        <v>0</v>
      </c>
      <c r="I12" s="125">
        <v>7</v>
      </c>
      <c r="J12" s="125" t="s">
        <v>43</v>
      </c>
    </row>
    <row r="13" spans="1:10" s="122" customFormat="1" ht="25.15" customHeight="1">
      <c r="A13" s="67">
        <v>2219864</v>
      </c>
      <c r="B13" s="67">
        <v>4256000</v>
      </c>
      <c r="C13" s="129" t="s">
        <v>111</v>
      </c>
      <c r="D13" s="67">
        <f>E13+F13</f>
        <v>6202250</v>
      </c>
      <c r="E13" s="67">
        <v>6202250</v>
      </c>
      <c r="F13" s="67">
        <v>0</v>
      </c>
      <c r="G13" s="67">
        <v>0</v>
      </c>
      <c r="H13" s="67">
        <v>0</v>
      </c>
      <c r="I13" s="122">
        <v>72</v>
      </c>
      <c r="J13" s="122">
        <v>7</v>
      </c>
    </row>
    <row r="14" spans="1:10" s="122" customFormat="1" ht="25.15" hidden="1" customHeight="1">
      <c r="A14" s="67">
        <v>0</v>
      </c>
      <c r="B14" s="67">
        <v>0</v>
      </c>
      <c r="C14" s="129" t="s">
        <v>110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122">
        <v>73</v>
      </c>
      <c r="J14" s="122">
        <v>7</v>
      </c>
    </row>
    <row r="15" spans="1:10" s="122" customFormat="1" ht="25.15" customHeight="1">
      <c r="A15" s="67"/>
      <c r="B15" s="67"/>
      <c r="C15" s="66"/>
      <c r="D15" s="67"/>
      <c r="E15" s="67"/>
      <c r="F15" s="67"/>
      <c r="G15" s="67"/>
      <c r="H15" s="67"/>
    </row>
    <row r="16" spans="1:10" s="122" customFormat="1" ht="25.15" customHeight="1">
      <c r="A16" s="67"/>
      <c r="B16" s="67"/>
      <c r="C16" s="66"/>
      <c r="D16" s="67"/>
      <c r="E16" s="67"/>
      <c r="F16" s="67"/>
      <c r="G16" s="67"/>
      <c r="H16" s="67"/>
    </row>
    <row r="17" spans="1:8" s="122" customFormat="1" ht="25.15" customHeight="1">
      <c r="A17" s="67"/>
      <c r="B17" s="67"/>
      <c r="C17" s="66"/>
      <c r="D17" s="67"/>
      <c r="E17" s="67"/>
      <c r="F17" s="67"/>
      <c r="G17" s="67"/>
      <c r="H17" s="67"/>
    </row>
    <row r="18" spans="1:8" s="122" customFormat="1" ht="25.15" customHeight="1">
      <c r="A18" s="67"/>
      <c r="B18" s="67"/>
      <c r="C18" s="66"/>
      <c r="D18" s="67"/>
      <c r="E18" s="67"/>
      <c r="F18" s="67"/>
      <c r="G18" s="67"/>
      <c r="H18" s="67"/>
    </row>
    <row r="19" spans="1:8" s="122" customFormat="1" ht="25.15" customHeight="1">
      <c r="A19" s="67"/>
      <c r="B19" s="67"/>
      <c r="C19" s="66"/>
      <c r="D19" s="67"/>
      <c r="E19" s="67"/>
      <c r="F19" s="67"/>
      <c r="G19" s="67"/>
      <c r="H19" s="67"/>
    </row>
    <row r="20" spans="1:8" s="122" customFormat="1" ht="25.15" customHeight="1">
      <c r="A20" s="67"/>
      <c r="B20" s="67"/>
      <c r="C20" s="66"/>
      <c r="D20" s="67"/>
      <c r="E20" s="67"/>
      <c r="F20" s="67"/>
      <c r="G20" s="67"/>
      <c r="H20" s="67"/>
    </row>
    <row r="21" spans="1:8" s="122" customFormat="1" ht="25.15" customHeight="1">
      <c r="A21" s="67"/>
      <c r="B21" s="67"/>
      <c r="C21" s="66"/>
      <c r="D21" s="67"/>
      <c r="E21" s="67"/>
      <c r="F21" s="67"/>
      <c r="G21" s="67"/>
      <c r="H21" s="67"/>
    </row>
    <row r="22" spans="1:8" s="122" customFormat="1" ht="25.15" customHeight="1">
      <c r="A22" s="67"/>
      <c r="B22" s="67"/>
      <c r="C22" s="66"/>
      <c r="D22" s="67"/>
      <c r="E22" s="67"/>
      <c r="F22" s="67"/>
      <c r="G22" s="67"/>
      <c r="H22" s="67"/>
    </row>
    <row r="23" spans="1:8" s="122" customFormat="1" ht="25.15" customHeight="1">
      <c r="A23" s="67"/>
      <c r="B23" s="67"/>
      <c r="C23" s="66"/>
      <c r="D23" s="67"/>
      <c r="E23" s="67"/>
      <c r="F23" s="67"/>
      <c r="G23" s="67"/>
      <c r="H23" s="67"/>
    </row>
    <row r="24" spans="1:8" s="122" customFormat="1" ht="25.15" customHeight="1">
      <c r="A24" s="67"/>
      <c r="B24" s="67"/>
      <c r="C24" s="66"/>
      <c r="D24" s="67"/>
      <c r="E24" s="67"/>
      <c r="F24" s="67"/>
      <c r="G24" s="67"/>
      <c r="H24" s="67"/>
    </row>
    <row r="25" spans="1:8" s="122" customFormat="1" ht="25.15" customHeight="1">
      <c r="A25" s="67"/>
      <c r="B25" s="67"/>
      <c r="C25" s="66"/>
      <c r="D25" s="67"/>
      <c r="E25" s="67"/>
      <c r="F25" s="67"/>
      <c r="G25" s="67"/>
      <c r="H25" s="67"/>
    </row>
    <row r="26" spans="1:8" s="122" customFormat="1" ht="25.15" customHeight="1">
      <c r="A26" s="67"/>
      <c r="B26" s="67"/>
      <c r="C26" s="66"/>
      <c r="D26" s="67"/>
      <c r="E26" s="67"/>
      <c r="F26" s="67"/>
      <c r="G26" s="67"/>
      <c r="H26" s="67"/>
    </row>
    <row r="27" spans="1:8" s="122" customFormat="1" ht="25.15" customHeight="1">
      <c r="A27" s="127"/>
      <c r="B27" s="127"/>
      <c r="C27" s="128"/>
      <c r="D27" s="127"/>
      <c r="E27" s="127"/>
      <c r="F27" s="127"/>
      <c r="G27" s="127"/>
      <c r="H27" s="127"/>
    </row>
    <row r="28" spans="1:8" s="122" customFormat="1" ht="25.15" customHeight="1">
      <c r="A28" s="127"/>
      <c r="B28" s="127"/>
      <c r="C28" s="128"/>
      <c r="D28" s="127"/>
      <c r="E28" s="127"/>
      <c r="F28" s="127"/>
      <c r="G28" s="127"/>
      <c r="H28" s="127"/>
    </row>
    <row r="29" spans="1:8" s="122" customFormat="1" ht="25.15" customHeight="1">
      <c r="A29" s="127"/>
      <c r="B29" s="127"/>
      <c r="C29" s="128"/>
      <c r="D29" s="127"/>
      <c r="E29" s="127"/>
      <c r="F29" s="127"/>
      <c r="G29" s="127"/>
      <c r="H29" s="127"/>
    </row>
    <row r="30" spans="1:8" s="125" customFormat="1" ht="25.15" customHeight="1">
      <c r="A30" s="64">
        <f>A8+A12</f>
        <v>2271195</v>
      </c>
      <c r="B30" s="64">
        <f>SUMIF(J6:J29, "t",B6:B29)</f>
        <v>4316000</v>
      </c>
      <c r="C30" s="126" t="s">
        <v>109</v>
      </c>
      <c r="D30" s="64">
        <f ca="1">SUMIF(I6:L29, "t",D6:D29)</f>
        <v>6262250</v>
      </c>
      <c r="E30" s="64">
        <f ca="1">SUMIF(J6:M29, "t",E6:E29)</f>
        <v>6262250</v>
      </c>
      <c r="F30" s="64">
        <f ca="1">SUMIF(J6:O29, "t",F6:F29)</f>
        <v>0</v>
      </c>
      <c r="G30" s="64">
        <f ca="1">SUMIF(J6:O29, "t",G6:G29)</f>
        <v>0</v>
      </c>
      <c r="H30" s="64">
        <f ca="1">SUMIF(J6:P29, "t",H6:H29)</f>
        <v>0</v>
      </c>
    </row>
    <row r="31" spans="1:8" s="122" customFormat="1" ht="23.65" customHeight="1">
      <c r="A31" s="123"/>
      <c r="B31" s="123"/>
      <c r="C31" s="124"/>
      <c r="D31" s="123"/>
      <c r="E31" s="123"/>
      <c r="F31" s="123"/>
      <c r="G31" s="123"/>
      <c r="H31" s="123"/>
    </row>
    <row r="32" spans="1:8" s="122" customFormat="1" ht="23.65" customHeight="1">
      <c r="A32" s="123"/>
      <c r="B32" s="123"/>
      <c r="C32" s="124"/>
      <c r="D32" s="123"/>
      <c r="E32" s="123"/>
      <c r="F32" s="123"/>
      <c r="G32" s="123"/>
      <c r="H32" s="123"/>
    </row>
    <row r="33" spans="1:8" s="122" customFormat="1" ht="24.2" customHeight="1">
      <c r="A33" s="123"/>
      <c r="B33" s="123"/>
      <c r="C33" s="124"/>
      <c r="D33" s="123"/>
      <c r="E33" s="123"/>
      <c r="F33" s="123"/>
      <c r="G33" s="123"/>
      <c r="H33" s="123"/>
    </row>
    <row r="34" spans="1:8" s="122" customFormat="1" ht="24.2" customHeight="1">
      <c r="A34" s="123"/>
      <c r="B34" s="123"/>
      <c r="C34" s="124"/>
      <c r="D34" s="123"/>
      <c r="E34" s="123"/>
      <c r="F34" s="123"/>
      <c r="G34" s="123"/>
      <c r="H34" s="123"/>
    </row>
    <row r="35" spans="1:8" s="122" customFormat="1" ht="24.2" customHeight="1">
      <c r="A35" s="120"/>
      <c r="B35" s="120"/>
      <c r="C35" s="121"/>
      <c r="D35" s="120"/>
      <c r="E35" s="120"/>
      <c r="F35" s="120"/>
      <c r="G35" s="120"/>
      <c r="H35" s="120"/>
    </row>
    <row r="36" spans="1:8" s="122" customFormat="1" ht="24.2" customHeight="1">
      <c r="A36" s="120"/>
      <c r="B36" s="120"/>
      <c r="C36" s="121"/>
      <c r="D36" s="120"/>
      <c r="E36" s="120"/>
      <c r="F36" s="120"/>
      <c r="G36" s="120"/>
      <c r="H36" s="120"/>
    </row>
    <row r="37" spans="1:8" s="122" customFormat="1" ht="24.2" customHeight="1">
      <c r="A37" s="120"/>
      <c r="B37" s="120"/>
      <c r="C37" s="121"/>
      <c r="D37" s="120"/>
      <c r="E37" s="120"/>
      <c r="F37" s="120"/>
      <c r="G37" s="120"/>
      <c r="H37" s="120"/>
    </row>
    <row r="38" spans="1:8" s="122" customFormat="1" ht="24.2" customHeight="1">
      <c r="A38" s="120"/>
      <c r="B38" s="120"/>
      <c r="C38" s="121"/>
      <c r="D38" s="120"/>
      <c r="E38" s="120"/>
      <c r="F38" s="120"/>
      <c r="G38" s="120"/>
      <c r="H38" s="120"/>
    </row>
    <row r="39" spans="1:8" s="122" customFormat="1" ht="24.2" customHeight="1">
      <c r="A39" s="120"/>
      <c r="B39" s="120"/>
      <c r="C39" s="121"/>
      <c r="D39" s="120"/>
      <c r="E39" s="120"/>
      <c r="F39" s="120"/>
      <c r="G39" s="120"/>
      <c r="H39" s="120"/>
    </row>
    <row r="40" spans="1:8" s="122" customFormat="1" ht="24.2" customHeight="1">
      <c r="A40" s="120"/>
      <c r="B40" s="120"/>
      <c r="C40" s="121"/>
      <c r="D40" s="120"/>
      <c r="E40" s="120"/>
      <c r="F40" s="120"/>
      <c r="G40" s="120"/>
      <c r="H40" s="120"/>
    </row>
    <row r="41" spans="1:8" s="122" customFormat="1" ht="24.2" customHeight="1">
      <c r="A41" s="120"/>
      <c r="B41" s="120"/>
      <c r="C41" s="121"/>
      <c r="D41" s="120"/>
      <c r="E41" s="120"/>
      <c r="F41" s="120"/>
      <c r="G41" s="120"/>
      <c r="H41" s="120"/>
    </row>
    <row r="42" spans="1:8" s="122" customFormat="1" ht="24.2" customHeight="1">
      <c r="A42" s="120"/>
      <c r="B42" s="120"/>
      <c r="C42" s="121"/>
      <c r="D42" s="120"/>
      <c r="E42" s="120"/>
      <c r="F42" s="120"/>
      <c r="G42" s="120"/>
      <c r="H42" s="120"/>
    </row>
    <row r="43" spans="1:8" s="122" customFormat="1" ht="24.2" customHeight="1">
      <c r="A43" s="120"/>
      <c r="B43" s="120"/>
      <c r="C43" s="121"/>
      <c r="D43" s="120"/>
      <c r="E43" s="120"/>
      <c r="F43" s="120"/>
      <c r="G43" s="120"/>
      <c r="H43" s="120"/>
    </row>
    <row r="44" spans="1:8" s="122" customFormat="1" ht="24.2" customHeight="1">
      <c r="A44" s="120"/>
      <c r="B44" s="120"/>
      <c r="C44" s="121"/>
      <c r="D44" s="120"/>
      <c r="E44" s="120"/>
      <c r="F44" s="120"/>
      <c r="G44" s="120"/>
      <c r="H44" s="120"/>
    </row>
    <row r="45" spans="1:8" s="122" customFormat="1" ht="24.2" customHeight="1">
      <c r="A45" s="120"/>
      <c r="B45" s="120"/>
      <c r="C45" s="121"/>
      <c r="D45" s="120"/>
      <c r="E45" s="120"/>
      <c r="F45" s="120"/>
      <c r="G45" s="120"/>
      <c r="H45" s="120"/>
    </row>
    <row r="46" spans="1:8" s="122" customFormat="1" ht="24.2" customHeight="1">
      <c r="A46" s="120"/>
      <c r="B46" s="120"/>
      <c r="C46" s="121"/>
      <c r="D46" s="120"/>
      <c r="E46" s="120"/>
      <c r="F46" s="120"/>
      <c r="G46" s="120"/>
      <c r="H46" s="120"/>
    </row>
    <row r="47" spans="1:8" s="122" customFormat="1" ht="24.2" customHeight="1">
      <c r="A47" s="120"/>
      <c r="B47" s="120"/>
      <c r="C47" s="121"/>
      <c r="D47" s="120"/>
      <c r="E47" s="120"/>
      <c r="F47" s="120"/>
      <c r="G47" s="120"/>
      <c r="H47" s="120"/>
    </row>
    <row r="48" spans="1:8" s="122" customFormat="1" ht="24.2" customHeight="1">
      <c r="A48" s="120"/>
      <c r="B48" s="120"/>
      <c r="C48" s="121"/>
      <c r="D48" s="120"/>
      <c r="E48" s="120"/>
      <c r="F48" s="120"/>
      <c r="G48" s="120"/>
      <c r="H48" s="120"/>
    </row>
    <row r="49" spans="1:8" s="122" customFormat="1" ht="24.2" customHeight="1">
      <c r="A49" s="120"/>
      <c r="B49" s="120"/>
      <c r="C49" s="121"/>
      <c r="D49" s="120"/>
      <c r="E49" s="120"/>
      <c r="F49" s="120"/>
      <c r="G49" s="120"/>
      <c r="H49" s="120"/>
    </row>
    <row r="50" spans="1:8" s="122" customFormat="1" ht="24.2" customHeight="1">
      <c r="A50" s="120"/>
      <c r="B50" s="120"/>
      <c r="C50" s="121"/>
      <c r="D50" s="120"/>
      <c r="E50" s="120"/>
      <c r="F50" s="120"/>
      <c r="G50" s="120"/>
      <c r="H50" s="120"/>
    </row>
    <row r="51" spans="1:8" s="122" customFormat="1" ht="24.2" customHeight="1">
      <c r="A51" s="120"/>
      <c r="B51" s="120"/>
      <c r="C51" s="121"/>
      <c r="D51" s="120"/>
      <c r="E51" s="120"/>
      <c r="F51" s="120"/>
      <c r="G51" s="120"/>
      <c r="H51" s="120"/>
    </row>
    <row r="52" spans="1:8" s="122" customFormat="1" ht="24.2" customHeight="1">
      <c r="A52" s="120"/>
      <c r="B52" s="120"/>
      <c r="C52" s="121"/>
      <c r="D52" s="120"/>
      <c r="E52" s="120"/>
      <c r="F52" s="120"/>
      <c r="G52" s="120"/>
      <c r="H52" s="120"/>
    </row>
    <row r="53" spans="1:8" s="122" customFormat="1" ht="24.2" customHeight="1">
      <c r="A53" s="120"/>
      <c r="B53" s="120"/>
      <c r="C53" s="121"/>
      <c r="D53" s="120"/>
      <c r="E53" s="120"/>
      <c r="F53" s="120"/>
      <c r="G53" s="120"/>
      <c r="H53" s="120"/>
    </row>
    <row r="54" spans="1:8" s="122" customFormat="1" ht="24.2" customHeight="1">
      <c r="A54" s="120"/>
      <c r="B54" s="120"/>
      <c r="C54" s="121"/>
      <c r="D54" s="120"/>
      <c r="E54" s="120"/>
      <c r="F54" s="120"/>
      <c r="G54" s="120"/>
      <c r="H54" s="120"/>
    </row>
    <row r="55" spans="1:8" s="122" customFormat="1" ht="24.2" customHeight="1">
      <c r="A55" s="120"/>
      <c r="B55" s="120"/>
      <c r="C55" s="121"/>
      <c r="D55" s="120"/>
      <c r="E55" s="120"/>
      <c r="F55" s="120"/>
      <c r="G55" s="120"/>
      <c r="H55" s="120"/>
    </row>
    <row r="56" spans="1:8" s="122" customFormat="1" ht="24.2" customHeight="1">
      <c r="A56" s="120"/>
      <c r="B56" s="120"/>
      <c r="C56" s="121"/>
      <c r="D56" s="120"/>
      <c r="E56" s="120"/>
      <c r="F56" s="120"/>
      <c r="G56" s="120"/>
      <c r="H56" s="120"/>
    </row>
    <row r="57" spans="1:8" s="122" customFormat="1" ht="24.2" customHeight="1">
      <c r="A57" s="120"/>
      <c r="B57" s="120"/>
      <c r="C57" s="121"/>
      <c r="D57" s="120"/>
      <c r="E57" s="120"/>
      <c r="F57" s="120"/>
      <c r="G57" s="120"/>
      <c r="H57" s="120"/>
    </row>
    <row r="58" spans="1:8" s="122" customFormat="1" ht="24.2" customHeight="1">
      <c r="A58" s="120"/>
      <c r="B58" s="120"/>
      <c r="C58" s="121"/>
      <c r="D58" s="120"/>
      <c r="E58" s="120"/>
      <c r="F58" s="120"/>
      <c r="G58" s="120"/>
      <c r="H58" s="120"/>
    </row>
    <row r="59" spans="1:8" s="122" customFormat="1" ht="24.2" customHeight="1">
      <c r="A59" s="120"/>
      <c r="B59" s="120"/>
      <c r="C59" s="121"/>
      <c r="D59" s="120"/>
      <c r="E59" s="120"/>
      <c r="F59" s="120"/>
      <c r="G59" s="120"/>
      <c r="H59" s="120"/>
    </row>
    <row r="60" spans="1:8" s="122" customFormat="1" ht="24.2" customHeight="1">
      <c r="A60" s="120"/>
      <c r="B60" s="120"/>
      <c r="C60" s="121"/>
      <c r="D60" s="120"/>
      <c r="E60" s="120"/>
      <c r="F60" s="120"/>
      <c r="G60" s="120"/>
      <c r="H60" s="120"/>
    </row>
    <row r="61" spans="1:8" s="122" customFormat="1" ht="24.2" customHeight="1">
      <c r="A61" s="120"/>
      <c r="B61" s="120"/>
      <c r="C61" s="121"/>
      <c r="D61" s="120"/>
      <c r="E61" s="120"/>
      <c r="F61" s="120"/>
      <c r="G61" s="120"/>
      <c r="H61" s="120"/>
    </row>
    <row r="62" spans="1:8" s="122" customFormat="1" ht="24.2" customHeight="1">
      <c r="A62" s="120"/>
      <c r="B62" s="120"/>
      <c r="C62" s="121"/>
      <c r="D62" s="120"/>
      <c r="E62" s="120"/>
      <c r="F62" s="120"/>
      <c r="G62" s="120"/>
      <c r="H62" s="120"/>
    </row>
    <row r="63" spans="1:8" s="122" customFormat="1" ht="24.2" customHeight="1">
      <c r="A63" s="120"/>
      <c r="B63" s="120"/>
      <c r="C63" s="121"/>
      <c r="D63" s="120"/>
      <c r="E63" s="120"/>
      <c r="F63" s="120"/>
      <c r="G63" s="120"/>
      <c r="H63" s="120"/>
    </row>
    <row r="64" spans="1:8" s="122" customFormat="1" ht="24.2" customHeight="1">
      <c r="A64" s="120"/>
      <c r="B64" s="120"/>
      <c r="C64" s="121"/>
      <c r="D64" s="120"/>
      <c r="E64" s="120"/>
      <c r="F64" s="120"/>
      <c r="G64" s="120"/>
      <c r="H64" s="120"/>
    </row>
    <row r="65" spans="1:8" s="122" customFormat="1" ht="24.2" customHeight="1">
      <c r="A65" s="120"/>
      <c r="B65" s="120"/>
      <c r="C65" s="121"/>
      <c r="D65" s="120"/>
      <c r="E65" s="120"/>
      <c r="F65" s="120"/>
      <c r="G65" s="120"/>
      <c r="H65" s="120"/>
    </row>
    <row r="66" spans="1:8" s="122" customFormat="1" ht="24.2" customHeight="1">
      <c r="A66" s="120"/>
      <c r="B66" s="120"/>
      <c r="C66" s="121"/>
      <c r="D66" s="120"/>
      <c r="E66" s="120"/>
      <c r="F66" s="120"/>
      <c r="G66" s="120"/>
      <c r="H66" s="120"/>
    </row>
    <row r="67" spans="1:8" s="122" customFormat="1" ht="24.2" customHeight="1">
      <c r="A67" s="120"/>
      <c r="B67" s="120"/>
      <c r="C67" s="121"/>
      <c r="D67" s="120"/>
      <c r="E67" s="120"/>
      <c r="F67" s="120"/>
      <c r="G67" s="120"/>
      <c r="H67" s="120"/>
    </row>
    <row r="68" spans="1:8" s="122" customFormat="1" ht="24.2" customHeight="1">
      <c r="A68" s="120"/>
      <c r="B68" s="120"/>
      <c r="C68" s="121"/>
      <c r="D68" s="120"/>
      <c r="E68" s="120"/>
      <c r="F68" s="120"/>
      <c r="G68" s="120"/>
      <c r="H68" s="120"/>
    </row>
    <row r="69" spans="1:8" s="122" customFormat="1" ht="24.2" customHeight="1">
      <c r="A69" s="120"/>
      <c r="B69" s="120"/>
      <c r="C69" s="121"/>
      <c r="D69" s="120"/>
      <c r="E69" s="120"/>
      <c r="F69" s="120"/>
      <c r="G69" s="120"/>
      <c r="H69" s="120"/>
    </row>
    <row r="70" spans="1:8" s="122" customFormat="1" ht="24.2" customHeight="1">
      <c r="A70" s="120"/>
      <c r="B70" s="120"/>
      <c r="C70" s="121"/>
      <c r="D70" s="120"/>
      <c r="E70" s="120"/>
      <c r="F70" s="120"/>
      <c r="G70" s="120"/>
      <c r="H70" s="120"/>
    </row>
    <row r="71" spans="1:8" s="122" customFormat="1" ht="24.2" customHeight="1">
      <c r="A71" s="120"/>
      <c r="B71" s="120"/>
      <c r="C71" s="121"/>
      <c r="D71" s="120"/>
      <c r="E71" s="120"/>
      <c r="F71" s="120"/>
      <c r="G71" s="120"/>
      <c r="H71" s="120"/>
    </row>
    <row r="72" spans="1:8" s="122" customFormat="1" ht="24.2" customHeight="1">
      <c r="A72" s="120"/>
      <c r="B72" s="120"/>
      <c r="C72" s="121"/>
      <c r="D72" s="120"/>
      <c r="E72" s="120"/>
      <c r="F72" s="120"/>
      <c r="G72" s="120"/>
      <c r="H72" s="120"/>
    </row>
    <row r="73" spans="1:8" s="122" customFormat="1" ht="24.2" customHeight="1">
      <c r="A73" s="120"/>
      <c r="B73" s="120"/>
      <c r="C73" s="121"/>
      <c r="D73" s="120"/>
      <c r="E73" s="120"/>
      <c r="F73" s="120"/>
      <c r="G73" s="120"/>
      <c r="H73" s="120"/>
    </row>
    <row r="74" spans="1:8" s="122" customFormat="1" ht="24.2" customHeight="1">
      <c r="A74" s="120"/>
      <c r="B74" s="120"/>
      <c r="C74" s="121"/>
      <c r="D74" s="120"/>
      <c r="E74" s="120"/>
      <c r="F74" s="120"/>
      <c r="G74" s="120"/>
      <c r="H74" s="120"/>
    </row>
    <row r="75" spans="1:8" s="122" customFormat="1" ht="24.2" customHeight="1">
      <c r="A75" s="120"/>
      <c r="B75" s="120"/>
      <c r="C75" s="121"/>
      <c r="D75" s="120"/>
      <c r="E75" s="120"/>
      <c r="F75" s="120"/>
      <c r="G75" s="120"/>
      <c r="H75" s="120"/>
    </row>
    <row r="76" spans="1:8" s="122" customFormat="1" ht="24.2" customHeight="1">
      <c r="A76" s="120"/>
      <c r="B76" s="120"/>
      <c r="C76" s="121"/>
      <c r="D76" s="120"/>
      <c r="E76" s="120"/>
      <c r="F76" s="120"/>
      <c r="G76" s="120"/>
      <c r="H76" s="120"/>
    </row>
  </sheetData>
  <mergeCells count="7">
    <mergeCell ref="A1:H1"/>
    <mergeCell ref="A2:H2"/>
    <mergeCell ref="A3:H3"/>
    <mergeCell ref="A6:A7"/>
    <mergeCell ref="B6:B7"/>
    <mergeCell ref="C6:C7"/>
    <mergeCell ref="D6:G6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9" firstPageNumber="13" orientation="portrait" useFirstPageNumber="1" r:id="rId1"/>
  <headerFooter alignWithMargins="0">
    <oddFooter>&amp;C&amp;"Times New Roman,標準"4-&amp;P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已命名的範圍</vt:lpstr>
      </vt:variant>
      <vt:variant>
        <vt:i4>5</vt:i4>
      </vt:variant>
    </vt:vector>
  </HeadingPairs>
  <TitlesOfParts>
    <vt:vector size="13" baseType="lpstr">
      <vt:lpstr>基金來源、用途餘絀預計表</vt:lpstr>
      <vt:lpstr>現金流量預計表</vt:lpstr>
      <vt:lpstr>基金來源明細表</vt:lpstr>
      <vt:lpstr>基金用途明細表</vt:lpstr>
      <vt:lpstr>單位成本分析表</vt:lpstr>
      <vt:lpstr>預計平衡表</vt:lpstr>
      <vt:lpstr> 5 年來主要業務計畫分析表</vt:lpstr>
      <vt:lpstr>各項費用彙計表</vt:lpstr>
      <vt:lpstr>各項費用彙計表!Print_Area</vt:lpstr>
      <vt:lpstr>基金來源明細表!Print_Area</vt:lpstr>
      <vt:lpstr>單位成本分析表!Print_Area</vt:lpstr>
      <vt:lpstr>現金流量預計表!Print_Titles</vt:lpstr>
      <vt:lpstr>預計平衡表!Print_Titles</vt:lpstr>
    </vt:vector>
  </TitlesOfParts>
  <Company>MOEABOE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楊麗瑛</dc:creator>
  <cp:lastModifiedBy>楊麗瑛</cp:lastModifiedBy>
  <cp:lastPrinted>2015-08-28T03:53:45Z</cp:lastPrinted>
  <dcterms:created xsi:type="dcterms:W3CDTF">2015-08-25T03:25:38Z</dcterms:created>
  <dcterms:modified xsi:type="dcterms:W3CDTF">2015-10-27T10:58:42Z</dcterms:modified>
</cp:coreProperties>
</file>