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13主計室\11_預算法62-1條執行情形\114年度廣宣\"/>
    </mc:Choice>
  </mc:AlternateContent>
  <bookViews>
    <workbookView xWindow="0" yWindow="0" windowWidth="20160" windowHeight="9228"/>
  </bookViews>
  <sheets>
    <sheet name="工作表" sheetId="2" r:id="rId1"/>
  </sheets>
  <definedNames>
    <definedName name="_xlnm.Print_Area" localSheetId="0">工作表!$A$1:$M$93</definedName>
    <definedName name="_xlnm.Print_Titles" localSheetId="0">工作表!$1:$3</definedName>
  </definedNames>
  <calcPr calcId="152511"/>
</workbook>
</file>

<file path=xl/calcChain.xml><?xml version="1.0" encoding="utf-8"?>
<calcChain xmlns="http://schemas.openxmlformats.org/spreadsheetml/2006/main">
  <c r="I83" i="2" l="1"/>
  <c r="I61" i="2" l="1"/>
  <c r="I56" i="2" l="1"/>
  <c r="I55" i="2"/>
  <c r="I54" i="2"/>
  <c r="I53" i="2"/>
  <c r="I52" i="2"/>
  <c r="I51" i="2"/>
  <c r="I50" i="2"/>
  <c r="I49" i="2"/>
  <c r="I48" i="2"/>
  <c r="I47" i="2"/>
  <c r="I46" i="2"/>
  <c r="I45" i="2"/>
  <c r="I11" i="2" s="1"/>
  <c r="I4" i="2" l="1"/>
</calcChain>
</file>

<file path=xl/sharedStrings.xml><?xml version="1.0" encoding="utf-8"?>
<sst xmlns="http://schemas.openxmlformats.org/spreadsheetml/2006/main" count="881" uniqueCount="420">
  <si>
    <t>單位：元</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</si>
  <si>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</si>
  <si>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</si>
  <si>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</si>
  <si>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</si>
  <si>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</si>
  <si>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</si>
  <si>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</si>
  <si>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</si>
  <si>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</si>
  <si>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</si>
  <si>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</si>
  <si>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</si>
  <si>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</si>
  <si>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</si>
  <si>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</si>
  <si>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</si>
  <si>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</si>
  <si>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</si>
  <si>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</si>
  <si>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</si>
  <si>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</si>
  <si>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</si>
  <si>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</si>
  <si>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</si>
  <si>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</si>
  <si>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</si>
  <si>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</si>
  <si>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非營業特種基金預算(石油基金)</t>
    <phoneticPr fontId="18" type="noConversion"/>
  </si>
  <si>
    <t>政府儲油、石油開發及技術研究計畫</t>
    <phoneticPr fontId="18" type="noConversion"/>
  </si>
  <si>
    <t>Facebook</t>
  </si>
  <si>
    <t>能源署</t>
    <phoneticPr fontId="18" type="noConversion"/>
  </si>
  <si>
    <t>石油基金</t>
  </si>
  <si>
    <t>能源基金</t>
    <phoneticPr fontId="18" type="noConversion"/>
  </si>
  <si>
    <t>單位預算</t>
  </si>
  <si>
    <t>微電腦瓦斯表宣導</t>
    <phoneticPr fontId="18" type="noConversion"/>
  </si>
  <si>
    <t>微電腦瓦斯表推廣計畫</t>
    <phoneticPr fontId="25" type="noConversion"/>
  </si>
  <si>
    <t>網路媒體</t>
  </si>
  <si>
    <t>油氣組</t>
  </si>
  <si>
    <t>士奇傳播整合行銷股份有限公司</t>
    <phoneticPr fontId="18" type="noConversion"/>
  </si>
  <si>
    <t>能源議題推廣研析及因應策略規劃</t>
  </si>
  <si>
    <t>秘書室</t>
  </si>
  <si>
    <t>非營業特種基金預算
(能源研究發展基金)</t>
  </si>
  <si>
    <t>能源研究發展工作計畫</t>
  </si>
  <si>
    <t>深得行銷股份有限公司</t>
  </si>
  <si>
    <t>透過網路媒體廣告，並不定時更新資訊，提供微電腦瓦斯表相關介紹，以提升民眾對微電腦瓦斯表認知率，鼓勵民眾主動裝置微電腦瓦斯表，促進居家用氣安全。</t>
    <phoneticPr fontId="18" type="noConversion"/>
  </si>
  <si>
    <t>電力科普知識</t>
  </si>
  <si>
    <t>公益託播。</t>
    <phoneticPr fontId="18" type="noConversion"/>
  </si>
  <si>
    <t>財團法人工業技術研究院</t>
  </si>
  <si>
    <t>透過廣播向民眾宣導各式節電手法，期能鼓勵民眾落實節電行動。</t>
  </si>
  <si>
    <t>於全台198個廣播電台</t>
  </si>
  <si>
    <t>前瞻組</t>
    <phoneticPr fontId="18" type="noConversion"/>
  </si>
  <si>
    <t>油氣知識</t>
  </si>
  <si>
    <t>機關
名稱</t>
    <phoneticPr fontId="18" type="noConversion"/>
  </si>
  <si>
    <t>宣導項目、
標題及內容</t>
    <phoneticPr fontId="18" type="noConversion"/>
  </si>
  <si>
    <t>標案/
契約名稱</t>
    <phoneticPr fontId="18" type="noConversion"/>
  </si>
  <si>
    <t>電力組</t>
    <phoneticPr fontId="18" type="noConversion"/>
  </si>
  <si>
    <t>網路媒體</t>
    <phoneticPr fontId="18" type="noConversion"/>
  </si>
  <si>
    <t>承裝配線作業使用資訊系統查詢合格登記省時又可靠</t>
    <phoneticPr fontId="18" type="noConversion"/>
  </si>
  <si>
    <t>資拓宏宇國際股份有限公司</t>
    <phoneticPr fontId="18" type="noConversion"/>
  </si>
  <si>
    <t>電力工程行業管理制度及資訊系統研析</t>
    <phoneticPr fontId="18" type="noConversion"/>
  </si>
  <si>
    <t>114.10.01-114.12.31</t>
    <phoneticPr fontId="18" type="noConversion"/>
  </si>
  <si>
    <t>綠能系統技術布局與推動發展計畫</t>
    <phoneticPr fontId="18" type="noConversion"/>
  </si>
  <si>
    <t>再生能源發展策略暨政策法制整備研究計畫</t>
    <phoneticPr fontId="18" type="noConversion"/>
  </si>
  <si>
    <t>政府儲油、石油開發及技術研究計畫</t>
  </si>
  <si>
    <t>財團法人中衛發展中心</t>
  </si>
  <si>
    <t>透過業界能專計畫結案成果宣導，讓廠商明瞭政府支持企業投入能源創新研發的用心。</t>
  </si>
  <si>
    <t>非營業特種基金預算(石油基金)</t>
  </si>
  <si>
    <t>財團法人資訊工業策進會</t>
    <phoneticPr fontId="18" type="noConversion"/>
  </si>
  <si>
    <t>節能環境營造與社會溝通策略研究</t>
    <phoneticPr fontId="18" type="noConversion"/>
  </si>
  <si>
    <t>節能小撇步</t>
  </si>
  <si>
    <t>再生能源知識</t>
  </si>
  <si>
    <t>網路媒體</t>
    <phoneticPr fontId="18" type="noConversion"/>
  </si>
  <si>
    <t>YouTube</t>
    <phoneticPr fontId="18" type="noConversion"/>
  </si>
  <si>
    <t>前瞻組</t>
    <phoneticPr fontId="18" type="noConversion"/>
  </si>
  <si>
    <t>離岸風電運維博覽會</t>
    <phoneticPr fontId="18" type="noConversion"/>
  </si>
  <si>
    <t>114.11.09-114.11.23</t>
    <phoneticPr fontId="18" type="noConversion"/>
  </si>
  <si>
    <t xml:space="preserve">網路媒體
</t>
    <phoneticPr fontId="18" type="noConversion"/>
  </si>
  <si>
    <t>藉由專題演講分享離岸風電產業發展現況與運維需求，並邀請相關業者設立攤位說明業務內容與職涯前景，期能協助產業招募優秀人才，並提升我國離岸風電運維產業競爭力。</t>
    <phoneticPr fontId="18" type="noConversion"/>
  </si>
  <si>
    <t>能源署</t>
  </si>
  <si>
    <t>前瞻組</t>
  </si>
  <si>
    <t>公務預算</t>
  </si>
  <si>
    <t>能源科技計畫</t>
  </si>
  <si>
    <t>沙崙智慧綠能科學城委託專案服務案</t>
    <phoneticPr fontId="18" type="noConversion"/>
  </si>
  <si>
    <t>114.11.01-114.11.30</t>
  </si>
  <si>
    <t>能源管理專業人才培訓推廣</t>
    <phoneticPr fontId="18" type="noConversion"/>
  </si>
  <si>
    <t>輔導中小學推動能源教育</t>
    <phoneticPr fontId="18" type="noConversion"/>
  </si>
  <si>
    <t>藉由網路媒體傳播加強活動曝光度及參與度，期讓民眾輕鬆用影片學習生活週遭的能源知識，深耕能源教育。</t>
    <phoneticPr fontId="18" type="noConversion"/>
  </si>
  <si>
    <t>宣導住宅智慧效率示範系統產學結合成果發表會之活動廣告</t>
    <phoneticPr fontId="18" type="noConversion"/>
  </si>
  <si>
    <t>主動式智慧效率決策系統示範應用開發</t>
    <phoneticPr fontId="18" type="noConversion"/>
  </si>
  <si>
    <t>114.10.21-114.11.10</t>
    <phoneticPr fontId="18" type="noConversion"/>
  </si>
  <si>
    <t>冰水機組能源效率基準管理與政策推動</t>
    <phoneticPr fontId="18" type="noConversion"/>
  </si>
  <si>
    <t>平面媒體</t>
    <phoneticPr fontId="18" type="noConversion"/>
  </si>
  <si>
    <t>藉由技術基礎，辦理研討會、技術媒合與成果展示活動，使產業端得以直接觀察AI節能決策應用於住宅節能成效，期以提升合作投入意願。</t>
    <phoneticPr fontId="18" type="noConversion"/>
  </si>
  <si>
    <t>透過FB宣導冷凍冷藏設備節能措施活動，並製作相關圖卡，期達到推廣企業響應冷凍冷藏設備節能措施的目的。</t>
    <phoneticPr fontId="18" type="noConversion"/>
  </si>
  <si>
    <t>展現能源管理學習社群節能培訓及提案輔導之成果，以各節能主題結合專家臨場輔導，期協助企業評估節能潛力、確認資源及可行性，產出節約能源方案之提案。</t>
    <phoneticPr fontId="18" type="noConversion"/>
  </si>
  <si>
    <t>114.11.04-114.11.29</t>
  </si>
  <si>
    <t>從民眾關心的議題出發，以地震、火山切入介紹地熱能，配合東北季風增強介紹風能；另外也分享光電板角度相關知識，及安裝屋頂光電的好處。共發布4篇再生能源知識貼文，讓民眾瞭解多元的再生能源發展。</t>
  </si>
  <si>
    <t>114.11.05-114.11.26</t>
  </si>
  <si>
    <t>從辦公室情境切入，介紹節能小技巧；分享挑選空氣清淨機、電暖器的節能祕訣；也分享「海洋科技博物館潮境工作站」節能建築案例。共發布4篇節能主題貼文，推廣不同生活場域的節能行動。</t>
  </si>
  <si>
    <t>介紹裝置容量的意思，也分享《能源統計手冊》資訊。發布2篇電力科普貼文，說明被廣泛使用的能源用詞，並引導民眾查詢官方資訊，建立民眾對電力的認知。</t>
  </si>
  <si>
    <t>114.11.06-114.11.28</t>
  </si>
  <si>
    <t>介紹臺灣目前的天然氣接收站，並提醒民眾瓦斯使用安全。共發布2篇油氣主題貼文，讓民眾瞭解油氣發展並宣導使用安全。</t>
  </si>
  <si>
    <t>114.11.02</t>
  </si>
  <si>
    <t>三立電視</t>
  </si>
  <si>
    <t>Google多媒體廣告聯播網(GDN)</t>
    <phoneticPr fontId="18" type="noConversion"/>
  </si>
  <si>
    <t>Facebook</t>
    <phoneticPr fontId="18" type="noConversion"/>
  </si>
  <si>
    <t>喜丞創意股份有限公司(Facebook)</t>
    <phoneticPr fontId="18" type="noConversion"/>
  </si>
  <si>
    <t>經濟日報官網、YouTube</t>
    <phoneticPr fontId="18" type="noConversion"/>
  </si>
  <si>
    <t>經濟部能源署(含各基金)114年12月份媒體政策及業務宣導執行情形表</t>
    <phoneticPr fontId="18" type="noConversion"/>
  </si>
  <si>
    <t>臺灣啟動大南方新矽谷 沙崙引領臺灣AI時代，打造國際級智慧綠能科技新城</t>
  </si>
  <si>
    <t>114.10.15</t>
    <phoneticPr fontId="18" type="noConversion"/>
  </si>
  <si>
    <t>臺南市政府經濟發展局</t>
    <phoneticPr fontId="18" type="noConversion"/>
  </si>
  <si>
    <t>2025臺南沙崙智慧科學城30秒影片宣傳</t>
  </si>
  <si>
    <t>電視媒體</t>
  </si>
  <si>
    <t>114.10.09-114.10.20</t>
  </si>
  <si>
    <t>以沙崙智慧綠能科學城為樞紐，把「綠能、數位、製造」三股力量編織成一座會呼吸的城市</t>
  </si>
  <si>
    <t>臺南「南科+沙崙」雙引擎 沙崙「AI＋綠能」雙軸心</t>
  </si>
  <si>
    <t>114.12.18</t>
  </si>
  <si>
    <t>透過社群媒體宣導臺南以「南科＋沙崙」雙引擎驅動城市升級，形塑沙崙「AI＋綠能」雙軸發展核心，持續深化智慧應用、綠色能源與永續城市的整體布局，推動科技創新加速落地、產業價值全面升級。</t>
  </si>
  <si>
    <t>114.11.01-114.11.30</t>
    <phoneticPr fontId="18" type="noConversion"/>
  </si>
  <si>
    <t>地下熱力大不同！3 分鐘看懂地熱直接使用 vs 發電使用</t>
  </si>
  <si>
    <t>財團法人台灣綜合研究院</t>
  </si>
  <si>
    <t>碳太多？那就把它抓起來吧！——帶你認識碳捕捉與封存</t>
  </si>
  <si>
    <t>114.11.27-114.12.31</t>
  </si>
  <si>
    <t>美商國際半導體產業有限公司台灣分公司(Facebook)</t>
    <phoneticPr fontId="18" type="noConversion"/>
  </si>
  <si>
    <t>配合國際能源週相關論壇活動，將科普貼文發布於主辦單位SEMI官方Facebook平台，普及一般民眾之地熱知識，預計觸及人數8,000人次。</t>
    <phoneticPr fontId="18" type="noConversion"/>
  </si>
  <si>
    <t>透過SEMI 國際半導體產業協會社群媒體，普及民眾對於碳捕捉與封存認知，預計觸及人數4,000人次。</t>
    <phoneticPr fontId="18" type="noConversion"/>
  </si>
  <si>
    <t>114.10.28-114.12.31</t>
    <phoneticPr fontId="18" type="noConversion"/>
  </si>
  <si>
    <t>透過民視電視台播出，有效強化「沙崙智慧科學城」作為全國AI產業核心與國際綠能示範城的品牌印象，帶動企業、學研與社會大眾對政策關注。結合線上宣傳與社群轉載效益，進一步提升政府形象、招商信任度與市民認同，達成「全國曝光、地方深化、國際鏈結」的整體宣傳成果。</t>
    <phoneticPr fontId="18" type="noConversion"/>
  </si>
  <si>
    <t>能源署</t>
    <phoneticPr fontId="18" type="noConversion"/>
  </si>
  <si>
    <t>2025亞太再生能源領袖論壇—能源安全與產業綠色轉型實踐</t>
    <phoneticPr fontId="18" type="noConversion"/>
  </si>
  <si>
    <t>再生能源發展策略暨政策法制整備研究計畫</t>
    <phoneticPr fontId="18" type="noConversion"/>
  </si>
  <si>
    <t>114.08.19-114.08.27</t>
    <phoneticPr fontId="18" type="noConversion"/>
  </si>
  <si>
    <t>前瞻組</t>
    <phoneticPr fontId="18" type="noConversion"/>
  </si>
  <si>
    <t>財團法人資訊工業策進會</t>
    <phoneticPr fontId="18" type="noConversion"/>
  </si>
  <si>
    <t>本活動旨在探討亞太地區能源轉型與綠電發展關鍵議題，特別聚焦於跨境綠能合作之策略與機會，包括新加坡在能源安全及綠電採購上之前瞻布局，以及企業實踐綠能採購與投資所採取之行動。期透過亞太再生能源市場趨勢觀察、跨國企業之綠能投資經驗分享，完整解析亞太區域綠色轉型商機。</t>
    <phoneticPr fontId="18" type="noConversion"/>
  </si>
  <si>
    <t>再生能源主題影片_能源轉型知識問答</t>
    <phoneticPr fontId="18" type="noConversion"/>
  </si>
  <si>
    <t>透過互動式冒險遊戲設計，介紹臺灣能源轉型政策與再生能源相關知識，並澄清錯誤資訊。</t>
    <phoneticPr fontId="18" type="noConversion"/>
  </si>
  <si>
    <t>再生能源主題影片_再生能源科普</t>
    <phoneticPr fontId="18" type="noConversion"/>
  </si>
  <si>
    <t>與網路意見領袖合作，藉由實際走訪地熱案場，讓民眾認識地熱能源之重要性與實際應用價值，進而支持相關政策。</t>
    <phoneticPr fontId="18" type="noConversion"/>
  </si>
  <si>
    <t>再生能源相關政策、法制推廣活動</t>
    <phoneticPr fontId="18" type="noConversion"/>
  </si>
  <si>
    <t>以離岸風電為焦點，解析生態環境管理、在地化政策與產業鏈合作經驗，另聚焦儲能產業，研討法制調和、系統管理、安全與永續議題，期促進產官學對話，強化政策推動與產業鏈整合，協助臺灣能源轉型與永續發展。</t>
    <phoneticPr fontId="18" type="noConversion"/>
  </si>
  <si>
    <t>2025亞太區離岸風電合作交流論壇</t>
    <phoneticPr fontId="18" type="noConversion"/>
  </si>
  <si>
    <t>與臺灣離岸風電產業協會(TOWIA)合作，邀請日本風力發電協會、韓國風力產業協會等，針對各國離岸風電產業優勢，研商供應鏈之區域合作機會。</t>
    <phoneticPr fontId="18" type="noConversion"/>
  </si>
  <si>
    <t>2026亞太區離岸風電合作交流論壇</t>
  </si>
  <si>
    <t>業界能專計畫推廣與資訊服務計畫</t>
    <phoneticPr fontId="18" type="noConversion"/>
  </si>
  <si>
    <t>業界能專計畫推廣與資訊服務計畫</t>
    <phoneticPr fontId="18" type="noConversion"/>
  </si>
  <si>
    <t>114.11.25-114.12.31</t>
  </si>
  <si>
    <t>透過業界能專計畫成果影片宣導，讓廠商明瞭政府支持企業投入能源創新研發的用心。</t>
  </si>
  <si>
    <t>經濟部能源署業界能專計畫 成果系列(一)至(五)</t>
    <phoneticPr fontId="18" type="noConversion"/>
  </si>
  <si>
    <t>114.10.17-114.12.14</t>
    <phoneticPr fontId="18" type="noConversion"/>
  </si>
  <si>
    <t>經濟部能源署業界能專計畫 成果影片(一)至(二)</t>
    <phoneticPr fontId="18" type="noConversion"/>
  </si>
  <si>
    <t>114.10.17-114.10.30</t>
    <phoneticPr fontId="18" type="noConversion"/>
  </si>
  <si>
    <t>WindTAIWAN官網(Banner)、EDM、Facebook、LINE</t>
    <phoneticPr fontId="18" type="noConversion"/>
  </si>
  <si>
    <t xml:space="preserve">平面媒體
網路媒體
</t>
    <phoneticPr fontId="18" type="noConversion"/>
  </si>
  <si>
    <t>114.10.17-114.10.30</t>
    <phoneticPr fontId="18" type="noConversion"/>
  </si>
  <si>
    <t>114.10.22-114.11.06</t>
    <phoneticPr fontId="18" type="noConversion"/>
  </si>
  <si>
    <t>SEMI、EDM、LINE、LinkedIn、Facebook、Google多媒體廣告聯播網(GDN)</t>
    <phoneticPr fontId="18" type="noConversion"/>
  </si>
  <si>
    <t>Facebook、YouTube、Instagram</t>
    <phoneticPr fontId="18" type="noConversion"/>
  </si>
  <si>
    <t>114.11.27-114.12.31</t>
    <phoneticPr fontId="18" type="noConversion"/>
  </si>
  <si>
    <t>114.12.01-114.12.31</t>
    <phoneticPr fontId="18" type="noConversion"/>
  </si>
  <si>
    <t>Facebook</t>
    <phoneticPr fontId="18" type="noConversion"/>
  </si>
  <si>
    <t>我國能源結構與能源發展政策</t>
    <phoneticPr fontId="18" type="noConversion"/>
  </si>
  <si>
    <t>APEC多邊能源合作之參與及研析</t>
    <phoneticPr fontId="18" type="noConversion"/>
  </si>
  <si>
    <t>114.08.27-114.08.28</t>
    <phoneticPr fontId="18" type="noConversion"/>
  </si>
  <si>
    <t>政策組</t>
    <phoneticPr fontId="18" type="noConversion"/>
  </si>
  <si>
    <t>財團法人台灣經濟研究院</t>
    <phoneticPr fontId="18" type="noConversion"/>
  </si>
  <si>
    <t>宣導我國能源結構、稟賦特色以及相應之發展重點及政策措施，可使APEC會員體加深對我國能源現況之了解、並提升未來能源合作之機會。</t>
    <phoneticPr fontId="18" type="noConversion"/>
  </si>
  <si>
    <t>一度電可以用多久？家電使用時間這樣算最簡單！</t>
    <phoneticPr fontId="18" type="noConversion"/>
  </si>
  <si>
    <t>電力政策發展規劃與電業管理計畫</t>
    <phoneticPr fontId="18" type="noConversion"/>
  </si>
  <si>
    <t>114.08.08-114.08.31</t>
    <phoneticPr fontId="18" type="noConversion"/>
  </si>
  <si>
    <t>電力組</t>
  </si>
  <si>
    <t>非營業特種基金預算(能源研究發展基金)</t>
    <phoneticPr fontId="18" type="noConversion"/>
  </si>
  <si>
    <t>財團法人台灣經濟研究院</t>
  </si>
  <si>
    <t>以圖卡方式宣導一般家電消耗1度電，能夠使用多少時間，並提供計算方法，讓臉書粉絲可以迅速了解其概念。</t>
    <phoneticPr fontId="18" type="noConversion"/>
  </si>
  <si>
    <t>114.12.11-114.12.31</t>
    <phoneticPr fontId="18" type="noConversion"/>
  </si>
  <si>
    <t>以圖卡方式宣導電業法第71-1條修正重點，包括：強化保護範圍、新增過失犯規定、沒收犯罪工具等，並迅速了解其修法效益。</t>
    <phoneticPr fontId="18" type="noConversion"/>
  </si>
  <si>
    <t>能源署</t>
    <phoneticPr fontId="18" type="noConversion"/>
  </si>
  <si>
    <t>電業法第71-1條修正通過囉</t>
    <phoneticPr fontId="18" type="noConversion"/>
  </si>
  <si>
    <t>網路媒體</t>
    <phoneticPr fontId="18" type="noConversion"/>
  </si>
  <si>
    <t>電力組</t>
    <phoneticPr fontId="18" type="noConversion"/>
  </si>
  <si>
    <t>非營業特種基金預算(能源研究發展基金)</t>
    <phoneticPr fontId="18" type="noConversion"/>
  </si>
  <si>
    <t>能源研究發展工作計畫</t>
    <phoneticPr fontId="18" type="noConversion"/>
  </si>
  <si>
    <t>電力政策發展規劃與電業管理</t>
    <phoneticPr fontId="18" type="noConversion"/>
  </si>
  <si>
    <t>儲能系統可補強再生能源調度韌性</t>
    <phoneticPr fontId="18" type="noConversion"/>
  </si>
  <si>
    <t>財團法人台灣綜合研究院</t>
    <phoneticPr fontId="18" type="noConversion"/>
  </si>
  <si>
    <t>財團法人台灣綜合研究院</t>
    <phoneticPr fontId="18" type="noConversion"/>
  </si>
  <si>
    <t>透過社群媒體(FB)介紹儲能系統，使民眾瞭解儲能電池及搭配抽蓄水力可提升電網韌性，並快速反應配合調度，維持供電穩定。</t>
    <phoneticPr fontId="18" type="noConversion"/>
  </si>
  <si>
    <t>穩定電力供應策略研擬及管理</t>
    <phoneticPr fontId="18" type="noConversion"/>
  </si>
  <si>
    <t>穩定供電音樂會</t>
    <phoneticPr fontId="18" type="noConversion"/>
  </si>
  <si>
    <t>透過社群媒體(FB)以「電力交響樂」為比喻介紹穩定供電，讓民眾瞭解再生能源、燃氣機組、抽蓄水力與儲能系統如同樂團分工協奏，在中央調度中心精準指揮下，維持電力穩定供應。</t>
    <phoneticPr fontId="18" type="noConversion"/>
  </si>
  <si>
    <t>114.07.08-114.12.31</t>
    <phoneticPr fontId="18" type="noConversion"/>
  </si>
  <si>
    <t>114.10.30-114.12.31</t>
    <phoneticPr fontId="18" type="noConversion"/>
  </si>
  <si>
    <t>穩定電力供應策略研擬及管理</t>
    <phoneticPr fontId="18" type="noConversion"/>
  </si>
  <si>
    <t>「冷氣冬藏篇」廣播公益託播</t>
  </si>
  <si>
    <t>節能環境營造與社會溝通策略研究</t>
    <phoneticPr fontId="18" type="noConversion"/>
  </si>
  <si>
    <t>廣播媒體</t>
    <phoneticPr fontId="29" type="noConversion"/>
  </si>
  <si>
    <t>114.12.01-114.12.31</t>
  </si>
  <si>
    <t>「全民節電愛地球」宣導短片電視託播</t>
    <phoneticPr fontId="18" type="noConversion"/>
  </si>
  <si>
    <t>114.12.01-115.01.31</t>
  </si>
  <si>
    <t>於6家無線電視台託播宣導短片，期能提升民眾節能意識與落實度。</t>
    <phoneticPr fontId="29" type="noConversion"/>
  </si>
  <si>
    <t>6家無線電視台</t>
  </si>
  <si>
    <t>節約能源表揚大會雜誌廣編特輯</t>
    <phoneticPr fontId="29" type="noConversion"/>
  </si>
  <si>
    <t>平面媒體</t>
  </si>
  <si>
    <t>114.12.25-115.01.08</t>
  </si>
  <si>
    <t>透過財經專業雜誌，分享節約能源標竿獎金獎獲獎單位成功案例，期提升節能資訊擴散效果。</t>
    <phoneticPr fontId="18" type="noConversion"/>
  </si>
  <si>
    <t>今周刊</t>
    <phoneticPr fontId="29" type="noConversion"/>
  </si>
  <si>
    <t>節約能源表揚大會報紙廣編特輯</t>
    <phoneticPr fontId="29" type="noConversion"/>
  </si>
  <si>
    <t>114.12.16</t>
  </si>
  <si>
    <t>透過財經專業報紙，分享節能標竿獎金獎單位節能成功案例，提供產業節能資訊，期帶動產業界落實節能。</t>
    <phoneticPr fontId="29" type="noConversion"/>
  </si>
  <si>
    <t>工商時報</t>
    <phoneticPr fontId="29" type="noConversion"/>
  </si>
  <si>
    <t>節能標竿案例影片拍攝與製作</t>
  </si>
  <si>
    <t>114.12.15-115.12.15</t>
  </si>
  <si>
    <t>製作114年節能標竿獎得獎廠商案例影片並上傳至Youtube，供各領域產業學習仿效，擴大節能推廣效益。</t>
  </si>
  <si>
    <t>金屬中心預熱節能技術 高效減碳</t>
    <phoneticPr fontId="18" type="noConversion"/>
  </si>
  <si>
    <t>高效自預熱工業燃燒節能技術研發</t>
    <phoneticPr fontId="18" type="noConversion"/>
  </si>
  <si>
    <t>114.12.19</t>
  </si>
  <si>
    <t>財團法人金屬工業研究發展中心</t>
  </si>
  <si>
    <t>透過平面媒體的深度報導與擴散，能精準觸及產業，建立紮實的技術公信力，更能強勢確立自預熱計畫研發成果在綠色製程轉型的領航地位，有效帶動相關產業鏈的關注與跟進升級。</t>
  </si>
  <si>
    <t>工商時報</t>
  </si>
  <si>
    <t>節能標章與能源效率分級標示季刊(第肆季)</t>
    <phoneticPr fontId="29" type="noConversion"/>
  </si>
  <si>
    <t>使用能源設備及器具效率管理政策推動與能效提升</t>
    <phoneticPr fontId="18" type="noConversion"/>
  </si>
  <si>
    <t>114.12.19-115.03.19</t>
    <phoneticPr fontId="29" type="noConversion"/>
  </si>
  <si>
    <t>除分享國際政策趨勢之外，亦說明分級標示網站頁面內容呈現方式，讓消費者可以辨識差異性。並提供能源效率分級標示以及節能標章資訊，期鼓勵民眾選用能源效率1、2級產品。</t>
    <phoneticPr fontId="29" type="noConversion"/>
  </si>
  <si>
    <t>節能標章網站</t>
    <phoneticPr fontId="29" type="noConversion"/>
  </si>
  <si>
    <t>節能標章與能源效率分級標示季刊(第參季)</t>
  </si>
  <si>
    <t>114.09.30-114.11.30</t>
    <phoneticPr fontId="18" type="noConversion"/>
  </si>
  <si>
    <t>節能標章網站</t>
  </si>
  <si>
    <t>高效率節能家電產品推廣宣導</t>
    <phoneticPr fontId="18" type="noConversion"/>
  </si>
  <si>
    <t>廣播媒體</t>
  </si>
  <si>
    <t>114.09.15-114.10.05</t>
  </si>
  <si>
    <t>透過廣播宣導方式，鼓勵民眾選用一級能效節能家電產品，發揮住宅節電與節費雙重效益。</t>
    <phoneticPr fontId="18" type="noConversion"/>
  </si>
  <si>
    <t>中廣流行網全國聯播網</t>
  </si>
  <si>
    <t>小劇場創作競賽暨頒獎活動獲獎隊伍影片及後續推廣</t>
  </si>
  <si>
    <t>114.12.15-114.12.31</t>
    <phoneticPr fontId="18" type="noConversion"/>
  </si>
  <si>
    <t>國立臺灣師範大學</t>
  </si>
  <si>
    <t>期藉由獲獎隊伍影片及網紅影片推播，持續傳遞能源知識，亦讓社會大眾了解節約能源的重要性。</t>
    <phoneticPr fontId="18" type="noConversion"/>
  </si>
  <si>
    <t>小劇場創作競賽暨頒獎活動事前事後新聞</t>
  </si>
  <si>
    <t>114.10.28-114.11.03</t>
  </si>
  <si>
    <t>藉由辦理小劇場創作競賽，灌輸節電撇步、節能手法，促使學生重視節電議題、達成改變用電行為及節電之效益，期望以學生為節能種子，潛移默化將節能概念由學校延伸至家庭。</t>
  </si>
  <si>
    <t>小劇場決審暨頒獎活動</t>
  </si>
  <si>
    <t>114.10.27-114.10.31</t>
  </si>
  <si>
    <t>小劇場創作競賽暨頒獎活動精華剪輯、影片</t>
  </si>
  <si>
    <t>114.11.05-114.11.28</t>
  </si>
  <si>
    <t>IE4馬達與通風系統節電三秘訣　引領工業邁向深度節能新紀元</t>
  </si>
  <si>
    <t>馬達動力機械效率管理政策執行與基準訂定研究</t>
    <phoneticPr fontId="18" type="noConversion"/>
  </si>
  <si>
    <t>114.09.05</t>
  </si>
  <si>
    <t>冰水機組實施強制性能源效率分級標示-節能再升級</t>
  </si>
  <si>
    <t>114.12.18-115.02.18</t>
    <phoneticPr fontId="18" type="noConversion"/>
  </si>
  <si>
    <t>期許透過能源效率分級及廣宣，使設計廠商端及使用單位優先選購高效率產品，落實節能減碳和永續地球的目標。</t>
  </si>
  <si>
    <t>中華民國冷凍空調技師公會全國聯合會季刊</t>
    <phoneticPr fontId="18" type="noConversion"/>
  </si>
  <si>
    <t>114.09.10-114.11.10</t>
    <phoneticPr fontId="18" type="noConversion"/>
  </si>
  <si>
    <t>冰水機組能源效率基準管理與政策推動</t>
    <phoneticPr fontId="18" type="noConversion"/>
  </si>
  <si>
    <t>114.11.10</t>
  </si>
  <si>
    <t>2025節能吸附轉輪乾燥與空調技術論壇</t>
    <phoneticPr fontId="18" type="noConversion"/>
  </si>
  <si>
    <t>節能吸附轉輪乾燥設備及空調系統開發</t>
    <phoneticPr fontId="18" type="noConversion"/>
  </si>
  <si>
    <t>114.09.12</t>
  </si>
  <si>
    <t>國家原子能科技研究院</t>
  </si>
  <si>
    <t>透過分享研發成果、推廣政府節能政策，期促進產官學研交流，共同推進節能減碳願景。</t>
    <phoneticPr fontId="18" type="noConversion"/>
  </si>
  <si>
    <t>經濟日報</t>
  </si>
  <si>
    <t>智慧物聯網能源管理系統</t>
  </si>
  <si>
    <t>商用冷凍冷藏與冷鏈節能技術開發暨示範應用</t>
    <phoneticPr fontId="18" type="noConversion"/>
  </si>
  <si>
    <t xml:space="preserve">宣傳本計畫研發技術，增加技術授權或技術服務機會，期以提高授權金或技術服務費收入。 </t>
    <phoneticPr fontId="18" type="noConversion"/>
  </si>
  <si>
    <t>TAF認證商用冷凍冷藏櫃測試實驗室</t>
    <phoneticPr fontId="18" type="noConversion"/>
  </si>
  <si>
    <t>114.09.30-114.10.31</t>
    <phoneticPr fontId="18" type="noConversion"/>
  </si>
  <si>
    <t>宣傳計畫研發技術，增加技術授權或技術服務機會，期提高計畫授權金或技術服務費收入。</t>
    <phoneticPr fontId="18" type="noConversion"/>
  </si>
  <si>
    <t>節能輪胎網路圖片廣告推播</t>
  </si>
  <si>
    <t>重型車輛能源效率提升研究與輔導推廣</t>
    <phoneticPr fontId="18" type="noConversion"/>
  </si>
  <si>
    <t>114.09.17-114.10.16</t>
  </si>
  <si>
    <t>財團法人車輛研究測試中心</t>
  </si>
  <si>
    <t>透過網路圖片廣告的方式聯播網進行廣告投放，期加強節能輪胎識別標誌的宣導。</t>
    <phoneticPr fontId="18" type="noConversion"/>
  </si>
  <si>
    <t>節能輪胎通訊軟體LINE圖片廣告推播</t>
  </si>
  <si>
    <t>透過LINE圖片廣告的方式聯播網進行廣告投放，期加強節能輪胎識別標誌的宣導。</t>
    <phoneticPr fontId="18" type="noConversion"/>
  </si>
  <si>
    <t>LINE</t>
    <phoneticPr fontId="18" type="noConversion"/>
  </si>
  <si>
    <t>智慧節能技術亮相 TITAS，助攻紡織業減排升級</t>
  </si>
  <si>
    <t>紡織製程智慧化能效提升研究</t>
    <phoneticPr fontId="18" type="noConversion"/>
  </si>
  <si>
    <t>114.10.15</t>
  </si>
  <si>
    <t>財團法人紡織產業綜合研究所</t>
  </si>
  <si>
    <t>宣傳紡織製程最新節能科技，與導入產業後的實際減碳成效，推動高能效技術於產業界落地應用，兼顧製程效率與環境責任，期推動紡織業邁向數位化、智慧化與低碳化。</t>
    <phoneticPr fontId="18" type="noConversion"/>
  </si>
  <si>
    <t>鄰近預熱分析設計技術動畫</t>
  </si>
  <si>
    <t>金屬製品加工成型節能技術暨模組設備發展</t>
    <phoneticPr fontId="18" type="noConversion"/>
  </si>
  <si>
    <t>114.11.15-115.11.16</t>
  </si>
  <si>
    <t>財團法人精密機械研究發展中心</t>
  </si>
  <si>
    <t>預期藉由YOUTUBE播送技術動畫，期讓有需求的廠商可以快速了解，達技術推廣目的。</t>
    <phoneticPr fontId="18" type="noConversion"/>
  </si>
  <si>
    <t>為推動節能政策推廣與議題行銷，運用網路宣導與社群擴散，強化服務業節電宣導成效。</t>
  </si>
  <si>
    <t>服務業能源查核與能源管理輔導推廣</t>
    <phoneticPr fontId="18" type="noConversion"/>
  </si>
  <si>
    <t>114.04.14-114.11.28</t>
  </si>
  <si>
    <t>財團法人台灣綠色生產力基金會</t>
  </si>
  <si>
    <t>「節約能源提案」學習社群成果發表</t>
  </si>
  <si>
    <t>114.11.03-114.11.19</t>
  </si>
  <si>
    <t>節能組</t>
    <phoneticPr fontId="18" type="noConversion"/>
  </si>
  <si>
    <t>YouTube</t>
    <phoneticPr fontId="18" type="noConversion"/>
  </si>
  <si>
    <t>Facebook
YouTube</t>
    <phoneticPr fontId="18" type="noConversion"/>
  </si>
  <si>
    <t>冷凍空調&amp;能源科技雙月刊</t>
    <phoneticPr fontId="18" type="noConversion"/>
  </si>
  <si>
    <t>台灣ESCO會訊80期</t>
    <phoneticPr fontId="18" type="noConversion"/>
  </si>
  <si>
    <t>台灣ESCO會訊81期</t>
    <phoneticPr fontId="18" type="noConversion"/>
  </si>
  <si>
    <t>加油(氣)站查核與輔導</t>
    <phoneticPr fontId="18" type="noConversion"/>
  </si>
  <si>
    <t>財團法人台灣產業服務基金會</t>
  </si>
  <si>
    <t>提供加油站業者下載參考，推動性別平等及營造友善職場。</t>
    <phoneticPr fontId="18" type="noConversion"/>
  </si>
  <si>
    <t>能源署</t>
    <phoneticPr fontId="18" type="noConversion"/>
  </si>
  <si>
    <t>114.10.10-114.10.29</t>
  </si>
  <si>
    <t>於國慶日回顧臺灣離岸風電成果，並從科普的角度介紹臺灣離岸風場、小水力電廠。共發布3篇再生能源知識貼文，建立民眾對再生能源的認識。</t>
  </si>
  <si>
    <t>Facebook</t>
    <phoneticPr fontId="18" type="noConversion"/>
  </si>
  <si>
    <t>Facebook</t>
    <phoneticPr fontId="18" type="noConversion"/>
  </si>
  <si>
    <t>114.12.03-114.12.16</t>
  </si>
  <si>
    <t>從維護的角度切入，介紹離岸風電技師所需技能；以業者為溝通對象，搭配圖表說明地熱發電示範獎勵辦法；分享台灣自產能源比例圖表，說明台灣正藉由再生能源提高能源韌性。共發布3篇再生能源知識貼文，介紹再生能源的開發、維修到成果，讓民眾更瞭解再生能源的發展。</t>
  </si>
  <si>
    <t>114.10.01-114.10.28</t>
  </si>
  <si>
    <t>共發布6篇電力科普貼文，介紹能源因數值、突波電壓、分散式電網、備轉容量率、汽電共生相關科普知識，以及社區充電專戶的實用資訊。讓民眾了解電是怎麼來的，並宣導用電安全，以清楚的圖表達到宣傳成效。</t>
  </si>
  <si>
    <t>114.11.12-114.11.13</t>
  </si>
  <si>
    <t>114.12.04-114.12.31</t>
  </si>
  <si>
    <t>共發布6篇電力科普貼文，介紹手機充電、降壓供電、LED燈閃爍原因、低溫對電器的影響等冷知識；並介紹電廠的歲修，以及碳捕捉科普知識。以科普內容破除民眾的迷思，建立正確用電觀念。</t>
  </si>
  <si>
    <t>114.10.06-114.10.31</t>
  </si>
  <si>
    <t>結合中秋節話題，並從雨季除濕、出門旅遊等生活情境切入，介紹實用節能技巧；另外也從學校推動節電的角度，分享能源署相關服務。共發布4篇節能主題貼文，推廣日常節能行動。</t>
  </si>
  <si>
    <t>114.12.17-114.12.27</t>
  </si>
  <si>
    <t>共發布4篇節能主題貼文：針對民眾，以生活角度切入，介紹高功率電器提高能源效率的方法，以及煮熱水的節能祕訣；針對業者，介紹節電服務團；另外也分享「國立成功大學綠色魔法學校」節能建築案例。從多元角度，向不同受眾宣導節能議題。</t>
  </si>
  <si>
    <t>114.10.13</t>
  </si>
  <si>
    <t>發布1篇油氣主題貼文，介紹臺灣天然氣的三大進口來源和比例，說明我國正持續增加政治穩定國的進口，增進民眾對油氣市場的認識。</t>
  </si>
  <si>
    <t>114.12.08</t>
  </si>
  <si>
    <t>發布1篇油氣主題貼文，介紹微電腦瓦斯表的優勢及適用對象，宣導瓦斯使用安全。</t>
  </si>
  <si>
    <t>介紹深層地熱原理及國外案例</t>
    <phoneticPr fontId="18" type="noConversion"/>
  </si>
  <si>
    <t>114.10.30</t>
  </si>
  <si>
    <t>與《PanSci泛科學》YouTube頻道合作，製作1支「深層地熱」主題科普影片，介紹深層地熱原理及國外案例。頻道長期經營科普主題，擁有100萬訂閱的影響力，能從科學角度與大眾溝通。</t>
  </si>
  <si>
    <t>PanSci泛科學YouTube</t>
  </si>
  <si>
    <t>平面報紙</t>
  </si>
  <si>
    <t>114.12.23</t>
  </si>
  <si>
    <t>太陽光電單一窗口網站資料庫維護費、使用費、資訊安全管理費、空間租金費用、憑證</t>
    <phoneticPr fontId="18" type="noConversion"/>
  </si>
  <si>
    <t>網路媒體</t>
    <phoneticPr fontId="18" type="noConversion"/>
  </si>
  <si>
    <t>推廣組</t>
    <phoneticPr fontId="18" type="noConversion"/>
  </si>
  <si>
    <t>政府儲油、石油開發及技術研究計畫</t>
    <phoneticPr fontId="18" type="noConversion"/>
  </si>
  <si>
    <t>政府儲油、石油開發及技術研究計畫</t>
    <phoneticPr fontId="18" type="noConversion"/>
  </si>
  <si>
    <t>持續營運太陽光電單一服務窗口網站，不定期更新政府公告、補助案、活動等資訊，俾利政策內容傳達，提升大眾對太陽光電的正面印象與支持，以幻燈片輪播導引，方便民眾及廠商即時瀏覽。</t>
    <phoneticPr fontId="18" type="noConversion"/>
  </si>
  <si>
    <t>太陽光電單一窗口</t>
    <phoneticPr fontId="18" type="noConversion"/>
  </si>
  <si>
    <t>推廣組</t>
  </si>
  <si>
    <t>當陽光照進台灣
記錄下光的每一道足跡</t>
    <phoneticPr fontId="18" type="noConversion"/>
  </si>
  <si>
    <t>114.12.15-115.12.31</t>
    <phoneticPr fontId="18" type="noConversion"/>
  </si>
  <si>
    <t>透過實景畫面與多元案場案例，展現我國推動太陽光電的成果與正面形象，呈現光電與環境共存的發展面貌，協助強化社會大眾對光電政策的理解與支持，並提升整體溝通與推廣效益。</t>
  </si>
  <si>
    <t>太陽光電單一服務窗口</t>
    <phoneticPr fontId="18" type="noConversion"/>
  </si>
  <si>
    <t>鹽地上的光之歌</t>
    <phoneticPr fontId="18" type="noConversion"/>
  </si>
  <si>
    <t>透過光電案場社區經營實例，串起案場與社區在地的聯結，藉由案場與周邊人文關懷與生態保護的角度切入，展現太陽光電在推動再生能源發展的同時，亦能與社區、生態共榮共生，藉此說明光電案場可為社區帶來新氣象，釐清社會迷思與誤解，增進國人對太陽能光電的理解與支持，進一步減少潛在疑慮與反感情緒，凝聚社會共識，助益政策持續推動。</t>
    <phoneticPr fontId="18" type="noConversion"/>
  </si>
  <si>
    <t>香草與光電，永續土地的新篇章</t>
    <phoneticPr fontId="18" type="noConversion"/>
  </si>
  <si>
    <t>以真實案例故事化揭示農電共生，透過影像溝通，呈現光電推動過程中如何兼顧土地與農業的本質並創造加值，傳遞能源轉型與農業發展同步共榮的理念，釐清大眾對農電共生的誤解，形塑正面形象，凝聚社會支持力量，以實現環境保護與社會效益的雙贏綜效。</t>
    <phoneticPr fontId="18" type="noConversion"/>
  </si>
  <si>
    <t>太陽光電單一服務窗口</t>
    <phoneticPr fontId="18" type="noConversion"/>
  </si>
  <si>
    <t>魚池上的波光粼粼</t>
    <phoneticPr fontId="18" type="noConversion"/>
  </si>
  <si>
    <t>透過具體而真實的試驗歷程，深化大眾對「漁電共生」的理解，消弭對再生能源與傳統產業衝突的刻板印象。透過漁民與協會的實際互動，呈現產業轉型中溝通、調整與共榮的可能，促進社會對能源轉型、地方治理與環境永續的理性對話，並為未來相關政策與地方實踐提供具參考價值的經典案例。</t>
    <phoneticPr fontId="18" type="noConversion"/>
  </si>
  <si>
    <t>突破性創新！國原院沼氣增生技術耀眼成果 助畜牧廢水能源化效能翻倍</t>
  </si>
  <si>
    <t>114.12.01</t>
  </si>
  <si>
    <t>再生能源推廣計畫</t>
  </si>
  <si>
    <t>透過公民電廠設置紀錄影片之拍攝，強化公民團體對於公民電廠認知與感受，並實質瞭解相關政策內容與推動過程，進一步提升申設意願。</t>
  </si>
  <si>
    <t>Taiwan Excellent PV金能獎：第十三屆得獎名單出爐，臺灣製造品質經得起考驗</t>
    <phoneticPr fontId="18" type="noConversion"/>
  </si>
  <si>
    <t>TechNews為台灣重要科技網路媒體，有關PV新聞瀏覽率每月超過1250萬次。EergyTrend網站合計每月平均瀏覽量為370萬次，是綠能產業知名的網路媒體。透過於TechNews與 EnergyTrend刊登中英文廣宣文章，可有效提高金能產品知名度與優勢。</t>
    <phoneticPr fontId="18" type="noConversion"/>
  </si>
  <si>
    <t>TechNews、
EnergyTrend</t>
    <phoneticPr fontId="18" type="noConversion"/>
  </si>
  <si>
    <t>平面媒體 網路媒體</t>
    <phoneticPr fontId="18" type="noConversion"/>
  </si>
  <si>
    <t>114.04.22</t>
    <phoneticPr fontId="18" type="noConversion"/>
  </si>
  <si>
    <t>透過社群平台運用趣味性資訊及互動性手法，提供有趣的能源知識，提升能源教育資訊的廣度與深度。</t>
    <phoneticPr fontId="18" type="noConversion"/>
  </si>
  <si>
    <t>前瞻組</t>
    <phoneticPr fontId="18" type="noConversion"/>
  </si>
  <si>
    <t>財團法人工業技術研究院</t>
    <phoneticPr fontId="18" type="noConversion"/>
  </si>
  <si>
    <t>介紹臺灣多元綠能發展現況，並讓民眾瞭解臺灣離岸風電已成為世界領航角色，且將持續推動能源技術創新及國際交流合作。</t>
    <phoneticPr fontId="18" type="noConversion"/>
  </si>
  <si>
    <t>經濟日報
經濟日報官網</t>
    <phoneticPr fontId="18" type="noConversion"/>
  </si>
  <si>
    <t>再生能源空間發展機制研析及公民參與推廣計畫</t>
    <phoneticPr fontId="18" type="noConversion"/>
  </si>
  <si>
    <t>太陽光電發電設備高值化推廣服務計畫</t>
    <phoneticPr fontId="18" type="noConversion"/>
  </si>
  <si>
    <t>生質能技術研發-生物甲烷燃氣關鍵技術開發及應用計畫</t>
    <phoneticPr fontId="18" type="noConversion"/>
  </si>
  <si>
    <r>
      <rPr>
        <sz val="12"/>
        <color theme="1"/>
        <rFont val="標楷體"/>
        <family val="4"/>
        <charset val="136"/>
      </rPr>
      <t>能源研究發展工作計畫</t>
    </r>
    <phoneticPr fontId="18" type="noConversion"/>
  </si>
  <si>
    <r>
      <rPr>
        <sz val="12"/>
        <color rgb="FF000000"/>
        <rFont val="標楷體"/>
        <family val="4"/>
        <charset val="136"/>
      </rPr>
      <t>加油站業性別平等經驗分享訪談影片</t>
    </r>
    <phoneticPr fontId="18" type="noConversion"/>
  </si>
  <si>
    <r>
      <t>網路媒體</t>
    </r>
    <r>
      <rPr>
        <sz val="12"/>
        <color rgb="FFFF0000"/>
        <rFont val="Times New Roman"/>
        <family val="1"/>
      </rPr>
      <t/>
    </r>
    <phoneticPr fontId="18" type="noConversion"/>
  </si>
  <si>
    <t>報導「114 年度國民中小學節約能源創意七十二變-小劇場」</t>
  </si>
  <si>
    <t>電視媒體</t>
    <phoneticPr fontId="18" type="noConversion"/>
  </si>
  <si>
    <t>平面媒體</t>
    <phoneticPr fontId="18" type="noConversion"/>
  </si>
  <si>
    <t>「能源轉型」主題採訪</t>
  </si>
  <si>
    <t>114 年推動節能教育標竿獎</t>
  </si>
  <si>
    <t>國語日報</t>
    <phoneticPr fontId="18" type="noConversion"/>
  </si>
  <si>
    <t>全球中央雜誌</t>
    <phoneticPr fontId="18" type="noConversion"/>
  </si>
  <si>
    <t>透過在Google搜尋引擎上刊登關鍵字廣告，讓更多的民眾看到與利用，提高整體為民服務之效果，鼓勵民眾能多多尋找合格登記本團隊來進行相關電力工程施作及維護。鑒於網路已成為前三大主流之媒體趨勢，期望共創安全用電生活環境。</t>
    <phoneticPr fontId="18" type="noConversion"/>
  </si>
  <si>
    <t>透過全英文網路媒體專題報導，強化沙崙智慧綠能科學城作為「大南方新矽谷」核心園區的角色，加速吸引國際研發機構、高階人才與綠能/AI企業進駐，帶動政策扶植、重大算力設備投入與產業鏈生態圈加速成形，從而強化科學城在全球科技版圖中的定位、支撐南臺灣成為驅動國家創新與永續發展的重要戰略節點。</t>
    <phoneticPr fontId="18" type="noConversion"/>
  </si>
  <si>
    <t>以沙崙智慧綠能科學城為樞紐，把「綠能、數位、製造」三股力量編織成一座會呼吸的城市；此行銷目的不是再多說一個新口號，而是用更清楚的事實、更接地氣的故事與更可驗證的成果，翻轉大眾對綠能與光電的既定印象，讓「沒有綠電，就沒有 AI」成為臺南的集體共識與行動方向。</t>
    <phoneticPr fontId="18" type="noConversion"/>
  </si>
  <si>
    <t>民視電視台</t>
    <phoneticPr fontId="18" type="noConversion"/>
  </si>
  <si>
    <t>透過季刊分享國際政策資訊、網站資訊做為選購指南，並分享能源效率分級標示以及節能標章相關資訊，期鼓勵民眾選用能源效率1、2級產品。</t>
    <phoneticPr fontId="18" type="noConversion"/>
  </si>
  <si>
    <t>Facebook</t>
    <phoneticPr fontId="18" type="noConversion"/>
  </si>
  <si>
    <t>YouTube</t>
    <phoneticPr fontId="18" type="noConversion"/>
  </si>
  <si>
    <t>網路媒體</t>
    <phoneticPr fontId="18" type="noConversion"/>
  </si>
  <si>
    <t>經濟日報、中時等官網</t>
    <phoneticPr fontId="18" type="noConversion"/>
  </si>
  <si>
    <t>冷凍空調&amp;能源科技雙月刊</t>
    <phoneticPr fontId="18" type="noConversion"/>
  </si>
  <si>
    <t>經濟日報官網</t>
    <phoneticPr fontId="18" type="noConversion"/>
  </si>
  <si>
    <t>與全球中央雜誌合作，從全球趨勢切入，針對「能源轉型」主題採訪能源署及台電。從能源署的立場，說明台灣能源政策的背景、進展及願景。</t>
    <phoneticPr fontId="18" type="noConversion"/>
  </si>
  <si>
    <t>與國語日報合作，以廣編形式製作「114 年推動節能教育標竿獎」主題半版廣告，刊登於第16版（封底）。介紹「推動節能教育標竿獎」及得獎學校案例，藉由深入校園的報紙，向精準的師生受眾宣導節能教育的重要性。</t>
    <phoneticPr fontId="18" type="noConversion"/>
  </si>
  <si>
    <t>綠能專輯</t>
    <phoneticPr fontId="18" type="noConversion"/>
  </si>
  <si>
    <t>再生能源發展政策研究與整合推廣計畫</t>
    <phoneticPr fontId="18" type="noConversion"/>
  </si>
  <si>
    <t>再生能源資訊網</t>
    <phoneticPr fontId="18" type="noConversion"/>
  </si>
  <si>
    <t>114.04.01-114.12.31</t>
    <phoneticPr fontId="18" type="noConversion"/>
  </si>
  <si>
    <t>114.10.23-114.11.06</t>
    <phoneticPr fontId="18" type="noConversion"/>
  </si>
  <si>
    <t>WindTAIWAN雜誌及官網(Banner)、EDM、Facebook、LinkedIn</t>
    <phoneticPr fontId="18" type="noConversion"/>
  </si>
  <si>
    <t>WindTAIWAN官網(Banner)、EDM、Facebook、LinkedIn</t>
    <phoneticPr fontId="18" type="noConversion"/>
  </si>
  <si>
    <t>WindTAIWAN雜誌</t>
    <phoneticPr fontId="18" type="noConversion"/>
  </si>
  <si>
    <t>太陽光電設置環境建構與整合資源計畫</t>
    <phoneticPr fontId="18" type="noConversion"/>
  </si>
  <si>
    <t>太陽光電設置環境建構與整合資源計畫</t>
    <phoneticPr fontId="18" type="noConversion"/>
  </si>
  <si>
    <t>太陽光電設置環境建構與整合資源計畫</t>
    <phoneticPr fontId="18" type="noConversion"/>
  </si>
  <si>
    <t>114.01.01-114.12.31</t>
    <phoneticPr fontId="18" type="noConversion"/>
  </si>
  <si>
    <t>太陽光電專案設置與系統安全推動計畫</t>
    <phoneticPr fontId="18" type="noConversion"/>
  </si>
  <si>
    <t>前置作業。</t>
    <phoneticPr fontId="18" type="noConversion"/>
  </si>
  <si>
    <t>國原院透過獨步全國的生質原料前處理技術與厭氧共發酵應用程序的結合，已將示範成果推廣至國內多個畜牧場域，為提升畜牧廢水能源化之競爭力，奠定了堅實的技術基礎，為國內綠色能源的推動開啟新篇章。</t>
    <phoneticPr fontId="18" type="noConversion"/>
  </si>
  <si>
    <t>台灣能資源永續與低碳經濟學會Facebook</t>
    <phoneticPr fontId="18" type="noConversion"/>
  </si>
  <si>
    <t>再生基金</t>
    <phoneticPr fontId="18" type="noConversion"/>
  </si>
  <si>
    <t>財團法人生活品質文教基金會</t>
  </si>
  <si>
    <t>透過網路新聞報導，宣傳桃園市復興鄉原民部落推動公民電廠之推動，帶動更多民眾認識原鄉綠能轉型。</t>
  </si>
  <si>
    <t>114.11.05-114.11.11</t>
    <phoneticPr fontId="18" type="noConversion"/>
  </si>
  <si>
    <t>非營業特種基金預算(再生基金)</t>
    <phoneticPr fontId="18" type="noConversion"/>
  </si>
  <si>
    <t>點亮原鄉韌性！居民挺綠能轉型</t>
    <phoneticPr fontId="18" type="noConversion"/>
  </si>
  <si>
    <t>合作社及社區公開募集設置再生能源公民電廠示範獎勵</t>
    <phoneticPr fontId="18" type="noConversion"/>
  </si>
  <si>
    <t>鉅亨網</t>
    <phoneticPr fontId="18" type="noConversion"/>
  </si>
  <si>
    <t>公民電廠設置紀錄影片剪輯與製作</t>
    <phoneticPr fontId="18" type="noConversion"/>
  </si>
  <si>
    <t>美商國際半導體產業有限公司台灣分公司(Facebook)</t>
    <phoneticPr fontId="18" type="noConversion"/>
  </si>
  <si>
    <t>CENS英文網站</t>
    <phoneticPr fontId="18" type="noConversion"/>
  </si>
  <si>
    <t>工商時報官網</t>
    <phoneticPr fontId="18" type="noConversion"/>
  </si>
  <si>
    <t>關鍵評論網BS、Facebook、YouTube、 Google多媒體廣告聯播網(GDN)、OTT/OTV聯播網；Ad2行動聯播網</t>
    <phoneticPr fontId="18" type="noConversion"/>
  </si>
  <si>
    <t>中衛產業YouTube</t>
    <phoneticPr fontId="18" type="noConversion"/>
  </si>
  <si>
    <t>Facebook、YouTube</t>
    <phoneticPr fontId="18" type="noConversion"/>
  </si>
  <si>
    <t>114.06.30-114.07.31</t>
    <phoneticPr fontId="18" type="noConversion"/>
  </si>
  <si>
    <t>114.10.24</t>
    <phoneticPr fontId="18" type="noConversion"/>
  </si>
  <si>
    <t>期向產業界與民眾宣傳MEPS與補助政策、馬達動力機械節電技術。</t>
    <phoneticPr fontId="18" type="noConversion"/>
  </si>
  <si>
    <t>與三立電視合作，報導「114 年度國民中小學節約能源創意七十二變-小劇場」。透過學生的生動演繹、主辦單位採訪，宣導節能觀念。</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</si>
</sst>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quot; &quot;#,##0&quot; &quot;;&quot;-&quot;#,##0&quot; &quot;;&quot; - &quot;;&quot; &quot;@&quot; &quot;"/>
    <numFmt numFmtId="178" formatCode="m/d;@"/>
    <numFmt numFmtId="179" formatCode="0.00_ "/>
  </numFmts>
  <fonts count="35" x14ac:knownFonts="1">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sz val="10"/>
      <color indexed="8"/>
      <name val="Century Gothic"/>
      <family val="2"/>
    </font>
    <font>
      <b/>
      <sz val="12"/>
      <color rgb="FF000000"/>
      <name val="標楷體"/>
      <family val="4"/>
      <charset val="136"/>
    </font>
    <font>
      <sz val="9"/>
      <name val="新細明體"/>
      <family val="2"/>
      <charset val="136"/>
      <scheme val="minor"/>
    </font>
    <font>
      <sz val="12"/>
      <color theme="1"/>
      <name val="標楷體"/>
      <family val="4"/>
      <charset val="136"/>
    </font>
    <font>
      <sz val="12"/>
      <color indexed="8"/>
      <name val="標楷體"/>
      <family val="4"/>
      <charset val="136"/>
    </font>
    <font>
      <b/>
      <sz val="14"/>
      <color rgb="FF000000"/>
      <name val="標楷體"/>
      <family val="4"/>
      <charset val="136"/>
    </font>
    <font>
      <sz val="9"/>
      <name val="新細明體"/>
      <family val="3"/>
      <charset val="136"/>
      <scheme val="minor"/>
    </font>
    <font>
      <sz val="11"/>
      <color indexed="8"/>
      <name val="新細明體"/>
      <family val="2"/>
      <scheme val="minor"/>
    </font>
    <font>
      <sz val="12"/>
      <color rgb="FF0033CC"/>
      <name val="標楷體"/>
      <family val="4"/>
      <charset val="136"/>
    </font>
    <font>
      <b/>
      <sz val="12"/>
      <name val="標楷體"/>
      <family val="4"/>
      <charset val="136"/>
    </font>
    <font>
      <sz val="12"/>
      <color rgb="FFFF0000"/>
      <name val="Times New Roman"/>
      <family val="1"/>
    </font>
    <font>
      <sz val="12"/>
      <name val="新細明體"/>
      <family val="1"/>
      <charset val="13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8" tint="0.39997558519241921"/>
        <bgColor indexed="64"/>
      </patternFill>
    </fill>
  </fills>
  <borders count="6">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22">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3" fillId="0" borderId="0" applyNumberFormat="0" applyFill="0" applyBorder="0" applyProtection="0"/>
    <xf numFmtId="0" fontId="23" fillId="0" borderId="0" applyNumberFormat="0" applyFill="0" applyBorder="0" applyProtection="0"/>
    <xf numFmtId="0" fontId="30" fillId="0" borderId="0">
      <alignment vertical="center"/>
    </xf>
    <xf numFmtId="0" fontId="34" fillId="0" borderId="0"/>
  </cellStyleXfs>
  <cellXfs count="98">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177" fontId="22" fillId="0" borderId="2" xfId="0" applyNumberFormat="1" applyFont="1" applyFill="1" applyBorder="1" applyAlignment="1">
      <alignment horizontal="left" vertical="top"/>
    </xf>
    <xf numFmtId="176" fontId="22" fillId="0" borderId="2" xfId="0" applyNumberFormat="1" applyFont="1" applyFill="1" applyBorder="1" applyAlignment="1">
      <alignment vertical="top"/>
    </xf>
    <xf numFmtId="0" fontId="20" fillId="0" borderId="2" xfId="0" applyFont="1" applyFill="1" applyBorder="1" applyAlignment="1">
      <alignment horizontal="left" vertical="top" wrapText="1"/>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177" fontId="21" fillId="0" borderId="2" xfId="0" applyNumberFormat="1" applyFont="1" applyFill="1" applyBorder="1" applyAlignment="1">
      <alignment horizontal="left" vertical="top"/>
    </xf>
    <xf numFmtId="0" fontId="21" fillId="0" borderId="0" xfId="0" applyFont="1" applyFill="1" applyAlignment="1">
      <alignment horizontal="left" vertical="top"/>
    </xf>
    <xf numFmtId="0" fontId="21" fillId="0" borderId="0" xfId="0" applyFont="1" applyFill="1" applyAlignment="1" applyProtection="1">
      <alignment horizontal="left" vertical="top"/>
    </xf>
    <xf numFmtId="176" fontId="20" fillId="0" borderId="2" xfId="0" applyNumberFormat="1" applyFont="1" applyFill="1" applyBorder="1" applyAlignment="1">
      <alignment vertical="top"/>
    </xf>
    <xf numFmtId="0" fontId="14" fillId="0" borderId="0" xfId="0" applyFont="1" applyFill="1" applyAlignment="1">
      <alignment horizontal="left" vertical="top"/>
    </xf>
    <xf numFmtId="0" fontId="22" fillId="0" borderId="2" xfId="0" applyFont="1" applyFill="1" applyBorder="1" applyAlignment="1">
      <alignment horizontal="left" vertical="top"/>
    </xf>
    <xf numFmtId="0" fontId="14" fillId="0" borderId="0" xfId="0" applyFont="1" applyFill="1" applyAlignment="1">
      <alignment horizontal="center" vertical="center"/>
    </xf>
    <xf numFmtId="0" fontId="16"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horizontal="right" vertical="center"/>
    </xf>
    <xf numFmtId="0" fontId="14" fillId="0" borderId="2" xfId="0" applyFont="1" applyFill="1" applyBorder="1" applyAlignment="1">
      <alignment horizontal="center" vertical="center" wrapText="1"/>
    </xf>
    <xf numFmtId="0" fontId="24" fillId="0" borderId="0" xfId="0" applyFont="1" applyFill="1">
      <alignment vertical="center"/>
    </xf>
    <xf numFmtId="0" fontId="14" fillId="0" borderId="0" xfId="0" applyFont="1" applyFill="1">
      <alignment vertical="center"/>
    </xf>
    <xf numFmtId="0" fontId="14" fillId="0" borderId="0" xfId="0" applyFont="1" applyFill="1" applyAlignment="1">
      <alignment vertical="center"/>
    </xf>
    <xf numFmtId="0" fontId="27" fillId="0" borderId="2" xfId="0" applyFont="1" applyFill="1" applyBorder="1" applyAlignment="1">
      <alignment vertical="top" wrapText="1"/>
    </xf>
    <xf numFmtId="0" fontId="22" fillId="0" borderId="2" xfId="0" applyFont="1" applyFill="1" applyBorder="1" applyAlignment="1">
      <alignment vertical="top" wrapText="1"/>
    </xf>
    <xf numFmtId="0" fontId="26" fillId="0" borderId="2" xfId="0" applyFont="1" applyFill="1" applyBorder="1" applyAlignment="1">
      <alignment vertical="top" wrapText="1"/>
    </xf>
    <xf numFmtId="0" fontId="14" fillId="0" borderId="2" xfId="0" applyFont="1" applyFill="1" applyBorder="1" applyAlignment="1">
      <alignment horizontal="left" vertical="top" wrapText="1"/>
    </xf>
    <xf numFmtId="0" fontId="26" fillId="0" borderId="2" xfId="0" applyFont="1" applyFill="1" applyBorder="1" applyAlignment="1">
      <alignment horizontal="left" vertical="top" wrapText="1"/>
    </xf>
    <xf numFmtId="179" fontId="20" fillId="0" borderId="2" xfId="0" applyNumberFormat="1" applyFont="1" applyFill="1" applyBorder="1" applyAlignment="1">
      <alignment vertical="top" wrapText="1"/>
    </xf>
    <xf numFmtId="0" fontId="20" fillId="0" borderId="2" xfId="0" applyFont="1" applyFill="1" applyBorder="1" applyAlignment="1">
      <alignment vertical="top" wrapText="1"/>
    </xf>
    <xf numFmtId="0" fontId="24" fillId="0" borderId="0" xfId="0" applyFont="1" applyFill="1" applyAlignment="1">
      <alignment vertical="top"/>
    </xf>
    <xf numFmtId="0" fontId="14" fillId="0" borderId="2" xfId="0" applyFont="1" applyFill="1" applyBorder="1" applyAlignment="1">
      <alignment vertical="top" wrapText="1"/>
    </xf>
    <xf numFmtId="0" fontId="24" fillId="0" borderId="0" xfId="0" applyFont="1" applyFill="1" applyAlignment="1">
      <alignment horizontal="left" vertical="top"/>
    </xf>
    <xf numFmtId="0" fontId="27" fillId="0" borderId="2" xfId="0" applyFont="1" applyFill="1" applyBorder="1" applyAlignment="1">
      <alignment horizontal="left" vertical="top" wrapText="1"/>
    </xf>
    <xf numFmtId="0" fontId="27" fillId="0" borderId="2" xfId="20" applyFont="1" applyFill="1" applyBorder="1" applyAlignment="1">
      <alignment horizontal="left" vertical="top" wrapText="1"/>
    </xf>
    <xf numFmtId="0" fontId="27" fillId="0" borderId="2" xfId="20" applyFont="1" applyFill="1" applyBorder="1" applyAlignment="1">
      <alignment vertical="top" wrapText="1"/>
    </xf>
    <xf numFmtId="0" fontId="14" fillId="0" borderId="0" xfId="0" applyFont="1" applyFill="1" applyAlignment="1">
      <alignment vertical="top"/>
    </xf>
    <xf numFmtId="0" fontId="28" fillId="0" borderId="0" xfId="0" applyFont="1" applyFill="1">
      <alignment vertical="center"/>
    </xf>
    <xf numFmtId="0" fontId="28" fillId="0" borderId="0" xfId="0" applyFont="1" applyFill="1" applyAlignment="1">
      <alignment horizontal="left" vertical="top"/>
    </xf>
    <xf numFmtId="0" fontId="20" fillId="0" borderId="2" xfId="19" applyFont="1" applyFill="1" applyBorder="1" applyAlignment="1">
      <alignment horizontal="left" vertical="top" wrapText="1"/>
    </xf>
    <xf numFmtId="0" fontId="26" fillId="0" borderId="2" xfId="19" applyFont="1" applyFill="1" applyBorder="1" applyAlignment="1">
      <alignment horizontal="left" vertical="top" wrapText="1"/>
    </xf>
    <xf numFmtId="0" fontId="14" fillId="0" borderId="2" xfId="0" applyNumberFormat="1" applyFont="1" applyFill="1" applyBorder="1" applyAlignment="1" applyProtection="1">
      <alignment horizontal="left" vertical="top" wrapText="1"/>
    </xf>
    <xf numFmtId="178" fontId="14" fillId="0" borderId="2" xfId="0" applyNumberFormat="1" applyFont="1" applyFill="1" applyBorder="1" applyAlignment="1">
      <alignment horizontal="left" vertical="top" wrapText="1"/>
    </xf>
    <xf numFmtId="0" fontId="20" fillId="0" borderId="2" xfId="0" applyFont="1" applyFill="1" applyBorder="1" applyAlignment="1">
      <alignment horizontal="justify" vertical="top" wrapText="1"/>
    </xf>
    <xf numFmtId="0" fontId="20" fillId="0" borderId="2" xfId="0" applyFont="1" applyFill="1" applyBorder="1" applyAlignment="1">
      <alignment horizontal="center" vertical="top" wrapText="1"/>
    </xf>
    <xf numFmtId="0" fontId="20" fillId="0" borderId="0" xfId="0" applyFont="1" applyFill="1">
      <alignment vertical="center"/>
    </xf>
    <xf numFmtId="0" fontId="20" fillId="0" borderId="3" xfId="0" applyFont="1" applyFill="1" applyBorder="1" applyAlignment="1">
      <alignment horizontal="center" vertical="top" wrapText="1"/>
    </xf>
    <xf numFmtId="0" fontId="20" fillId="0" borderId="3" xfId="0" applyFont="1" applyFill="1" applyBorder="1" applyAlignment="1">
      <alignment horizontal="left" vertical="top" wrapText="1"/>
    </xf>
    <xf numFmtId="0" fontId="32" fillId="0" borderId="0" xfId="0" applyFont="1" applyFill="1">
      <alignment vertical="center"/>
    </xf>
    <xf numFmtId="0" fontId="32" fillId="0" borderId="2" xfId="0" applyFont="1" applyFill="1" applyBorder="1" applyAlignment="1">
      <alignment horizontal="center" vertical="center" wrapText="1"/>
    </xf>
    <xf numFmtId="0" fontId="20" fillId="0" borderId="2" xfId="0" applyNumberFormat="1" applyFont="1" applyFill="1" applyBorder="1" applyAlignment="1" applyProtection="1">
      <alignment horizontal="left" vertical="top" wrapText="1"/>
    </xf>
    <xf numFmtId="0" fontId="24" fillId="0" borderId="2" xfId="0" applyFont="1" applyFill="1" applyBorder="1" applyAlignment="1">
      <alignment vertical="top" wrapText="1"/>
    </xf>
    <xf numFmtId="0" fontId="31" fillId="0" borderId="2" xfId="0" applyFont="1" applyFill="1" applyBorder="1" applyAlignment="1">
      <alignment vertical="top" wrapText="1"/>
    </xf>
    <xf numFmtId="0" fontId="20" fillId="0" borderId="3" xfId="0" applyNumberFormat="1" applyFont="1" applyFill="1" applyBorder="1" applyAlignment="1">
      <alignment horizontal="left" vertical="top" wrapText="1"/>
    </xf>
    <xf numFmtId="38" fontId="20" fillId="0" borderId="2" xfId="21" quotePrefix="1" applyNumberFormat="1" applyFont="1" applyFill="1" applyBorder="1" applyAlignment="1">
      <alignment horizontal="left" vertical="top" wrapText="1"/>
    </xf>
    <xf numFmtId="0" fontId="14" fillId="0" borderId="4" xfId="0" applyFont="1" applyFill="1" applyBorder="1" applyAlignment="1">
      <alignment horizontal="center" vertical="center" wrapText="1"/>
    </xf>
    <xf numFmtId="0" fontId="22" fillId="0" borderId="4" xfId="0" applyFont="1" applyFill="1" applyBorder="1" applyAlignment="1">
      <alignment horizontal="left" vertical="top" wrapText="1"/>
    </xf>
    <xf numFmtId="0" fontId="14" fillId="0" borderId="4" xfId="0" applyFont="1" applyFill="1" applyBorder="1" applyAlignment="1">
      <alignment vertical="top" wrapText="1"/>
    </xf>
    <xf numFmtId="0" fontId="22" fillId="0" borderId="4" xfId="0" applyFont="1" applyFill="1" applyBorder="1" applyAlignment="1">
      <alignment vertical="top" wrapText="1"/>
    </xf>
    <xf numFmtId="0" fontId="20" fillId="0" borderId="4" xfId="0" applyFont="1" applyFill="1" applyBorder="1" applyAlignment="1">
      <alignment vertical="top" wrapText="1"/>
    </xf>
    <xf numFmtId="0" fontId="26" fillId="0" borderId="4" xfId="0" applyFont="1" applyFill="1" applyBorder="1" applyAlignment="1">
      <alignment vertical="top" wrapText="1"/>
    </xf>
    <xf numFmtId="0" fontId="27" fillId="0" borderId="4" xfId="20" applyFont="1" applyFill="1" applyBorder="1" applyAlignment="1">
      <alignment vertical="top" wrapText="1"/>
    </xf>
    <xf numFmtId="0" fontId="20" fillId="0" borderId="4" xfId="0" applyFont="1" applyFill="1" applyBorder="1" applyAlignment="1">
      <alignment horizontal="left" vertical="top" wrapText="1"/>
    </xf>
    <xf numFmtId="0" fontId="14" fillId="0" borderId="0" xfId="0" applyFont="1" applyFill="1" applyBorder="1">
      <alignment vertical="center"/>
    </xf>
    <xf numFmtId="0" fontId="14" fillId="0" borderId="0" xfId="0" applyFont="1" applyFill="1" applyBorder="1" applyAlignment="1">
      <alignment horizontal="center" vertical="center"/>
    </xf>
    <xf numFmtId="0" fontId="21" fillId="0" borderId="0" xfId="0" applyFont="1" applyFill="1" applyBorder="1" applyAlignment="1">
      <alignment horizontal="left" vertical="top"/>
    </xf>
    <xf numFmtId="0" fontId="24" fillId="0" borderId="0" xfId="0" applyFont="1" applyFill="1" applyBorder="1">
      <alignment vertical="center"/>
    </xf>
    <xf numFmtId="0" fontId="14" fillId="0" borderId="0" xfId="0" applyFont="1" applyFill="1" applyBorder="1" applyAlignment="1">
      <alignment horizontal="left" vertical="top"/>
    </xf>
    <xf numFmtId="0" fontId="24" fillId="0" borderId="0" xfId="0" applyFont="1" applyFill="1" applyBorder="1" applyAlignment="1">
      <alignment vertical="top"/>
    </xf>
    <xf numFmtId="0" fontId="24" fillId="0" borderId="0" xfId="0" applyFont="1" applyFill="1" applyBorder="1" applyAlignment="1">
      <alignment horizontal="left" vertical="top"/>
    </xf>
    <xf numFmtId="0" fontId="19" fillId="0" borderId="0" xfId="0" applyFont="1" applyFill="1" applyBorder="1" applyAlignment="1">
      <alignment vertical="top"/>
    </xf>
    <xf numFmtId="0" fontId="14" fillId="0" borderId="0" xfId="0" applyFont="1" applyFill="1" applyBorder="1" applyAlignment="1">
      <alignment vertical="top"/>
    </xf>
    <xf numFmtId="0" fontId="28" fillId="0" borderId="0" xfId="0" applyFont="1" applyFill="1" applyBorder="1">
      <alignment vertical="center"/>
    </xf>
    <xf numFmtId="0" fontId="28" fillId="0" borderId="0" xfId="0" applyFont="1" applyFill="1" applyBorder="1" applyAlignment="1">
      <alignment horizontal="left" vertical="top"/>
    </xf>
    <xf numFmtId="0" fontId="20" fillId="0" borderId="0" xfId="0" applyFont="1" applyFill="1" applyBorder="1">
      <alignment vertical="center"/>
    </xf>
    <xf numFmtId="0" fontId="32" fillId="0" borderId="0" xfId="0" applyFont="1" applyFill="1" applyBorder="1">
      <alignment vertical="center"/>
    </xf>
    <xf numFmtId="0" fontId="27" fillId="0" borderId="4" xfId="0" applyFont="1" applyFill="1" applyBorder="1" applyAlignment="1">
      <alignment vertical="top" wrapText="1"/>
    </xf>
    <xf numFmtId="0" fontId="20" fillId="0" borderId="5" xfId="0" applyFont="1" applyFill="1" applyBorder="1" applyAlignment="1">
      <alignment horizontal="left" vertical="top" wrapText="1"/>
    </xf>
    <xf numFmtId="3" fontId="20" fillId="0" borderId="2" xfId="0" applyNumberFormat="1" applyFont="1" applyFill="1" applyBorder="1" applyAlignment="1">
      <alignment vertical="top" wrapText="1"/>
    </xf>
    <xf numFmtId="0" fontId="20" fillId="9" borderId="2" xfId="0" applyFont="1" applyFill="1" applyBorder="1" applyAlignment="1">
      <alignment horizontal="left" vertical="top" wrapText="1"/>
    </xf>
    <xf numFmtId="0" fontId="26" fillId="9" borderId="2" xfId="0" applyFont="1" applyFill="1" applyBorder="1" applyAlignment="1">
      <alignment horizontal="left" vertical="top" wrapText="1"/>
    </xf>
    <xf numFmtId="0" fontId="27" fillId="9" borderId="2" xfId="0" applyFont="1" applyFill="1" applyBorder="1" applyAlignment="1">
      <alignment horizontal="left" vertical="top" wrapText="1"/>
    </xf>
    <xf numFmtId="0" fontId="14" fillId="9" borderId="2" xfId="0" applyFont="1" applyFill="1" applyBorder="1" applyAlignment="1">
      <alignment horizontal="left" vertical="top" wrapText="1"/>
    </xf>
    <xf numFmtId="176" fontId="20" fillId="9" borderId="2" xfId="0" applyNumberFormat="1" applyFont="1" applyFill="1" applyBorder="1" applyAlignment="1">
      <alignment vertical="top"/>
    </xf>
    <xf numFmtId="0" fontId="26" fillId="9" borderId="2" xfId="0" applyFont="1" applyFill="1" applyBorder="1" applyAlignment="1">
      <alignment vertical="top" wrapText="1"/>
    </xf>
    <xf numFmtId="0" fontId="27" fillId="9" borderId="4" xfId="0" applyFont="1" applyFill="1" applyBorder="1" applyAlignment="1">
      <alignment vertical="top" wrapText="1"/>
    </xf>
    <xf numFmtId="0" fontId="24" fillId="9" borderId="0" xfId="0" applyFont="1" applyFill="1" applyBorder="1" applyAlignment="1">
      <alignment vertical="top"/>
    </xf>
    <xf numFmtId="0" fontId="24" fillId="9" borderId="0" xfId="0" applyFont="1" applyFill="1" applyAlignment="1">
      <alignment vertical="top"/>
    </xf>
    <xf numFmtId="0" fontId="27" fillId="9" borderId="2" xfId="0" applyFont="1" applyFill="1" applyBorder="1" applyAlignment="1">
      <alignment vertical="top" wrapText="1"/>
    </xf>
    <xf numFmtId="0" fontId="26" fillId="9" borderId="4" xfId="0" applyFont="1" applyFill="1" applyBorder="1" applyAlignment="1">
      <alignment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cellXfs>
  <cellStyles count="22">
    <cellStyle name="?" xfId="21"/>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te" xfId="14"/>
    <cellStyle name="Status" xfId="15"/>
    <cellStyle name="Text" xfId="16"/>
    <cellStyle name="Warning" xfId="17"/>
    <cellStyle name="一般" xfId="0" builtinId="0" customBuiltin="1"/>
    <cellStyle name="一般 2" xfId="18"/>
    <cellStyle name="一般 3" xfId="19"/>
    <cellStyle name="一般 4"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79</xdr:row>
      <xdr:rowOff>0</xdr:rowOff>
    </xdr:from>
    <xdr:to>
      <xdr:col>12</xdr:col>
      <xdr:colOff>1690687</xdr:colOff>
      <xdr:row>79</xdr:row>
      <xdr:rowOff>0</xdr:rowOff>
    </xdr:to>
    <xdr:cxnSp macro="">
      <xdr:nvCxnSpPr>
        <xdr:cNvPr id="2" name="直線接點 1">
          <a:extLst>
            <a:ext uri="{FF2B5EF4-FFF2-40B4-BE49-F238E27FC236}">
              <a16:creationId xmlns="" xmlns:a16="http://schemas.microsoft.com/office/drawing/2014/main" id="{B3C8D0CA-C88C-4E02-B590-80AA32A6581E}"/>
            </a:ext>
          </a:extLst>
        </xdr:cNvPr>
        <xdr:cNvCxnSpPr/>
      </xdr:nvCxnSpPr>
      <xdr:spPr>
        <a:xfrm>
          <a:off x="0" y="9067800"/>
          <a:ext cx="171288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1121229</xdr:colOff>
      <xdr:row>72</xdr:row>
      <xdr:rowOff>236765</xdr:rowOff>
    </xdr:from>
    <xdr:to>
      <xdr:col>5</xdr:col>
      <xdr:colOff>0</xdr:colOff>
      <xdr:row>85</xdr:row>
      <xdr:rowOff>0</xdr:rowOff>
    </xdr:to>
    <xdr:cxnSp macro="">
      <xdr:nvCxnSpPr>
        <xdr:cNvPr id="3" name="直線接點 2">
          <a:extLst>
            <a:ext uri="{FF2B5EF4-FFF2-40B4-BE49-F238E27FC236}">
              <a16:creationId xmlns="" xmlns:a16="http://schemas.microsoft.com/office/drawing/2014/main" id="{956E296B-733E-45B7-88FF-86C832F9B80C}"/>
            </a:ext>
          </a:extLst>
        </xdr:cNvPr>
        <xdr:cNvCxnSpPr/>
      </xdr:nvCxnSpPr>
      <xdr:spPr>
        <a:xfrm>
          <a:off x="5860869" y="655865"/>
          <a:ext cx="0" cy="138983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2159</xdr:colOff>
      <xdr:row>81</xdr:row>
      <xdr:rowOff>12504</xdr:rowOff>
    </xdr:from>
    <xdr:to>
      <xdr:col>12</xdr:col>
      <xdr:colOff>651833</xdr:colOff>
      <xdr:row>81</xdr:row>
      <xdr:rowOff>12505</xdr:rowOff>
    </xdr:to>
    <xdr:cxnSp macro="">
      <xdr:nvCxnSpPr>
        <xdr:cNvPr id="5" name="直線接點 4">
          <a:extLst>
            <a:ext uri="{FF2B5EF4-FFF2-40B4-BE49-F238E27FC236}">
              <a16:creationId xmlns="" xmlns:a16="http://schemas.microsoft.com/office/drawing/2014/main" id="{30CB3318-6E82-4013-B5F5-EFB9366E96C9}"/>
            </a:ext>
          </a:extLst>
        </xdr:cNvPr>
        <xdr:cNvCxnSpPr/>
      </xdr:nvCxnSpPr>
      <xdr:spPr>
        <a:xfrm flipV="1">
          <a:off x="2159" y="91700384"/>
          <a:ext cx="1226328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11339</xdr:colOff>
      <xdr:row>75</xdr:row>
      <xdr:rowOff>1265369</xdr:rowOff>
    </xdr:from>
    <xdr:to>
      <xdr:col>13</xdr:col>
      <xdr:colOff>0</xdr:colOff>
      <xdr:row>75</xdr:row>
      <xdr:rowOff>1265370</xdr:rowOff>
    </xdr:to>
    <xdr:cxnSp macro="">
      <xdr:nvCxnSpPr>
        <xdr:cNvPr id="6" name="直線接點 5">
          <a:extLst>
            <a:ext uri="{FF2B5EF4-FFF2-40B4-BE49-F238E27FC236}">
              <a16:creationId xmlns="" xmlns:a16="http://schemas.microsoft.com/office/drawing/2014/main" id="{CFB425E2-5674-432E-BED6-5723BD0A6D24}"/>
            </a:ext>
          </a:extLst>
        </xdr:cNvPr>
        <xdr:cNvCxnSpPr/>
      </xdr:nvCxnSpPr>
      <xdr:spPr>
        <a:xfrm flipV="1">
          <a:off x="11339" y="79806453"/>
          <a:ext cx="1226328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16328</xdr:colOff>
      <xdr:row>77</xdr:row>
      <xdr:rowOff>4987</xdr:rowOff>
    </xdr:from>
    <xdr:to>
      <xdr:col>13</xdr:col>
      <xdr:colOff>0</xdr:colOff>
      <xdr:row>77</xdr:row>
      <xdr:rowOff>4988</xdr:rowOff>
    </xdr:to>
    <xdr:cxnSp macro="">
      <xdr:nvCxnSpPr>
        <xdr:cNvPr id="7" name="直線接點 6">
          <a:extLst>
            <a:ext uri="{FF2B5EF4-FFF2-40B4-BE49-F238E27FC236}">
              <a16:creationId xmlns="" xmlns:a16="http://schemas.microsoft.com/office/drawing/2014/main" id="{D2A56665-33F3-4EEE-B7A7-B91941A5D263}"/>
            </a:ext>
          </a:extLst>
        </xdr:cNvPr>
        <xdr:cNvCxnSpPr/>
      </xdr:nvCxnSpPr>
      <xdr:spPr>
        <a:xfrm flipV="1">
          <a:off x="16328" y="6329587"/>
          <a:ext cx="17118421"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ari.org.t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L93"/>
  <sheetViews>
    <sheetView tabSelected="1" view="pageBreakPreview" topLeftCell="A55" zoomScale="83" zoomScaleNormal="83" zoomScaleSheetLayoutView="83" workbookViewId="0">
      <selection activeCell="L12" sqref="L12"/>
    </sheetView>
  </sheetViews>
  <sheetFormatPr defaultRowHeight="16.2" x14ac:dyDescent="0.3"/>
  <cols>
    <col min="1" max="1" width="7.33203125" style="26" customWidth="1"/>
    <col min="2" max="2" width="16.77734375" style="26" customWidth="1"/>
    <col min="3" max="3" width="11" style="26" customWidth="1"/>
    <col min="4" max="4" width="10.5546875" style="26" customWidth="1"/>
    <col min="5" max="5" width="12.21875" style="26" customWidth="1"/>
    <col min="6" max="6" width="10.21875" style="26" customWidth="1"/>
    <col min="7" max="7" width="12.6640625" style="26" customWidth="1"/>
    <col min="8" max="8" width="13.77734375" style="26" customWidth="1"/>
    <col min="9" max="9" width="15" style="27" customWidth="1"/>
    <col min="10" max="10" width="10.21875" style="26" customWidth="1"/>
    <col min="11" max="11" width="37" style="26" customWidth="1"/>
    <col min="12" max="12" width="12.6640625" style="26" customWidth="1"/>
    <col min="13" max="13" width="9.6640625" style="26" customWidth="1"/>
    <col min="14" max="80" width="8.88671875" style="68"/>
    <col min="81" max="16384" width="8.88671875" style="26"/>
  </cols>
  <sheetData>
    <row r="1" spans="1:844" ht="33" x14ac:dyDescent="0.3">
      <c r="A1" s="97" t="s">
        <v>109</v>
      </c>
      <c r="B1" s="97"/>
      <c r="C1" s="97"/>
      <c r="D1" s="97"/>
      <c r="E1" s="97"/>
      <c r="F1" s="97"/>
      <c r="G1" s="97"/>
      <c r="H1" s="97"/>
      <c r="I1" s="97"/>
      <c r="J1" s="97"/>
      <c r="K1" s="97"/>
      <c r="L1" s="97"/>
      <c r="M1" s="97"/>
    </row>
    <row r="2" spans="1:844" ht="30.6" x14ac:dyDescent="0.3">
      <c r="A2" s="8"/>
      <c r="B2" s="9"/>
      <c r="C2" s="9"/>
      <c r="D2" s="9"/>
      <c r="E2" s="9"/>
      <c r="F2" s="9"/>
      <c r="G2" s="9"/>
      <c r="H2" s="9"/>
      <c r="I2" s="21"/>
      <c r="J2" s="9"/>
      <c r="K2" s="10"/>
      <c r="M2" s="23" t="s">
        <v>0</v>
      </c>
    </row>
    <row r="3" spans="1:844" s="20" customFormat="1" ht="37.200000000000003" customHeight="1" x14ac:dyDescent="0.3">
      <c r="A3" s="24" t="s">
        <v>53</v>
      </c>
      <c r="B3" s="24" t="s">
        <v>54</v>
      </c>
      <c r="C3" s="24" t="s">
        <v>55</v>
      </c>
      <c r="D3" s="24" t="s">
        <v>1</v>
      </c>
      <c r="E3" s="24" t="s">
        <v>2</v>
      </c>
      <c r="F3" s="24" t="s">
        <v>3</v>
      </c>
      <c r="G3" s="24" t="s">
        <v>4</v>
      </c>
      <c r="H3" s="24" t="s">
        <v>5</v>
      </c>
      <c r="I3" s="24" t="s">
        <v>6</v>
      </c>
      <c r="J3" s="24" t="s">
        <v>24</v>
      </c>
      <c r="K3" s="24" t="s">
        <v>7</v>
      </c>
      <c r="L3" s="60" t="s">
        <v>25</v>
      </c>
      <c r="M3" s="24" t="s">
        <v>8</v>
      </c>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row>
    <row r="4" spans="1:844" s="16" customFormat="1" ht="19.2" customHeight="1" x14ac:dyDescent="0.3">
      <c r="A4" s="3"/>
      <c r="B4" s="19" t="s">
        <v>34</v>
      </c>
      <c r="C4" s="3"/>
      <c r="D4" s="3"/>
      <c r="E4" s="3"/>
      <c r="F4" s="3"/>
      <c r="G4" s="3"/>
      <c r="H4" s="14"/>
      <c r="I4" s="6">
        <f>SUM(I5:I10)</f>
        <v>473500</v>
      </c>
      <c r="J4" s="3"/>
      <c r="K4" s="7"/>
      <c r="L4" s="61"/>
      <c r="M4" s="4"/>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row>
    <row r="5" spans="1:844" ht="81.599999999999994" customHeight="1" x14ac:dyDescent="0.3">
      <c r="A5" s="31" t="s">
        <v>79</v>
      </c>
      <c r="B5" s="31" t="s">
        <v>121</v>
      </c>
      <c r="C5" s="31" t="s">
        <v>62</v>
      </c>
      <c r="D5" s="31" t="s">
        <v>37</v>
      </c>
      <c r="E5" s="47" t="s">
        <v>128</v>
      </c>
      <c r="F5" s="31" t="s">
        <v>80</v>
      </c>
      <c r="G5" s="31" t="s">
        <v>81</v>
      </c>
      <c r="H5" s="31" t="s">
        <v>82</v>
      </c>
      <c r="I5" s="83">
        <v>55000</v>
      </c>
      <c r="J5" s="36" t="s">
        <v>122</v>
      </c>
      <c r="K5" s="36" t="s">
        <v>126</v>
      </c>
      <c r="L5" s="62" t="s">
        <v>125</v>
      </c>
      <c r="M5" s="36"/>
    </row>
    <row r="6" spans="1:844" ht="79.8" customHeight="1" x14ac:dyDescent="0.3">
      <c r="A6" s="31" t="s">
        <v>79</v>
      </c>
      <c r="B6" s="31" t="s">
        <v>123</v>
      </c>
      <c r="C6" s="31" t="s">
        <v>62</v>
      </c>
      <c r="D6" s="31" t="s">
        <v>37</v>
      </c>
      <c r="E6" s="47" t="s">
        <v>124</v>
      </c>
      <c r="F6" s="31" t="s">
        <v>80</v>
      </c>
      <c r="G6" s="31" t="s">
        <v>81</v>
      </c>
      <c r="H6" s="31" t="s">
        <v>82</v>
      </c>
      <c r="I6" s="83">
        <v>55000</v>
      </c>
      <c r="J6" s="36" t="s">
        <v>122</v>
      </c>
      <c r="K6" s="36" t="s">
        <v>127</v>
      </c>
      <c r="L6" s="62" t="s">
        <v>410</v>
      </c>
      <c r="M6" s="36"/>
    </row>
    <row r="7" spans="1:844" s="25" customFormat="1" ht="159" customHeight="1" x14ac:dyDescent="0.3">
      <c r="A7" s="7" t="s">
        <v>31</v>
      </c>
      <c r="B7" s="31" t="s">
        <v>110</v>
      </c>
      <c r="C7" s="7" t="s">
        <v>83</v>
      </c>
      <c r="D7" s="31" t="s">
        <v>37</v>
      </c>
      <c r="E7" s="31" t="s">
        <v>111</v>
      </c>
      <c r="F7" s="31" t="s">
        <v>80</v>
      </c>
      <c r="G7" s="31" t="s">
        <v>81</v>
      </c>
      <c r="H7" s="31" t="s">
        <v>82</v>
      </c>
      <c r="I7" s="17">
        <v>10000</v>
      </c>
      <c r="J7" s="36" t="s">
        <v>112</v>
      </c>
      <c r="K7" s="36" t="s">
        <v>373</v>
      </c>
      <c r="L7" s="62" t="s">
        <v>411</v>
      </c>
      <c r="M7" s="56"/>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row>
    <row r="8" spans="1:844" s="25" customFormat="1" ht="147.6" customHeight="1" x14ac:dyDescent="0.3">
      <c r="A8" s="7" t="s">
        <v>31</v>
      </c>
      <c r="B8" s="31" t="s">
        <v>113</v>
      </c>
      <c r="C8" s="7" t="s">
        <v>83</v>
      </c>
      <c r="D8" s="31" t="s">
        <v>114</v>
      </c>
      <c r="E8" s="31" t="s">
        <v>115</v>
      </c>
      <c r="F8" s="31" t="s">
        <v>80</v>
      </c>
      <c r="G8" s="31" t="s">
        <v>81</v>
      </c>
      <c r="H8" s="31" t="s">
        <v>82</v>
      </c>
      <c r="I8" s="17">
        <v>98000</v>
      </c>
      <c r="J8" s="36" t="s">
        <v>112</v>
      </c>
      <c r="K8" s="36" t="s">
        <v>129</v>
      </c>
      <c r="L8" s="62" t="s">
        <v>375</v>
      </c>
      <c r="M8" s="56"/>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row>
    <row r="9" spans="1:844" s="25" customFormat="1" ht="147.6" customHeight="1" x14ac:dyDescent="0.3">
      <c r="A9" s="7" t="s">
        <v>31</v>
      </c>
      <c r="B9" s="31" t="s">
        <v>116</v>
      </c>
      <c r="C9" s="7" t="s">
        <v>83</v>
      </c>
      <c r="D9" s="31" t="s">
        <v>37</v>
      </c>
      <c r="E9" s="31" t="s">
        <v>120</v>
      </c>
      <c r="F9" s="31" t="s">
        <v>80</v>
      </c>
      <c r="G9" s="31" t="s">
        <v>81</v>
      </c>
      <c r="H9" s="31" t="s">
        <v>82</v>
      </c>
      <c r="I9" s="17">
        <v>145000</v>
      </c>
      <c r="J9" s="36" t="s">
        <v>112</v>
      </c>
      <c r="K9" s="36" t="s">
        <v>374</v>
      </c>
      <c r="L9" s="81" t="s">
        <v>106</v>
      </c>
      <c r="M9" s="56"/>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row>
    <row r="10" spans="1:844" ht="108" customHeight="1" x14ac:dyDescent="0.3">
      <c r="A10" s="7" t="s">
        <v>31</v>
      </c>
      <c r="B10" s="31" t="s">
        <v>117</v>
      </c>
      <c r="C10" s="7" t="s">
        <v>83</v>
      </c>
      <c r="D10" s="31" t="s">
        <v>37</v>
      </c>
      <c r="E10" s="31" t="s">
        <v>118</v>
      </c>
      <c r="F10" s="31" t="s">
        <v>80</v>
      </c>
      <c r="G10" s="31" t="s">
        <v>81</v>
      </c>
      <c r="H10" s="31" t="s">
        <v>82</v>
      </c>
      <c r="I10" s="17">
        <v>110500</v>
      </c>
      <c r="J10" s="36" t="s">
        <v>112</v>
      </c>
      <c r="K10" s="36" t="s">
        <v>119</v>
      </c>
      <c r="L10" s="81" t="s">
        <v>106</v>
      </c>
      <c r="M10" s="36"/>
    </row>
    <row r="11" spans="1:844" s="18" customFormat="1" ht="21.6" customHeight="1" x14ac:dyDescent="0.3">
      <c r="A11" s="3"/>
      <c r="B11" s="4" t="s">
        <v>33</v>
      </c>
      <c r="C11" s="4"/>
      <c r="D11" s="4"/>
      <c r="E11" s="4"/>
      <c r="F11" s="4"/>
      <c r="G11" s="4"/>
      <c r="H11" s="5"/>
      <c r="I11" s="6">
        <f>SUM(I12:I60)</f>
        <v>4084665</v>
      </c>
      <c r="J11" s="29"/>
      <c r="K11" s="29"/>
      <c r="L11" s="63"/>
      <c r="M11" s="29"/>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row>
    <row r="12" spans="1:844" s="35" customFormat="1" ht="79.2" customHeight="1" x14ac:dyDescent="0.3">
      <c r="A12" s="31" t="s">
        <v>130</v>
      </c>
      <c r="B12" s="31" t="s">
        <v>163</v>
      </c>
      <c r="C12" s="31" t="s">
        <v>164</v>
      </c>
      <c r="D12" s="32" t="s">
        <v>37</v>
      </c>
      <c r="E12" s="7" t="s">
        <v>165</v>
      </c>
      <c r="F12" s="31" t="s">
        <v>166</v>
      </c>
      <c r="G12" s="31" t="s">
        <v>173</v>
      </c>
      <c r="H12" s="7" t="s">
        <v>43</v>
      </c>
      <c r="I12" s="17">
        <v>45000</v>
      </c>
      <c r="J12" s="33" t="s">
        <v>167</v>
      </c>
      <c r="K12" s="34" t="s">
        <v>168</v>
      </c>
      <c r="L12" s="64" t="s">
        <v>73</v>
      </c>
      <c r="M12" s="34"/>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row>
    <row r="13" spans="1:844" s="35" customFormat="1" ht="67.2" customHeight="1" x14ac:dyDescent="0.3">
      <c r="A13" s="31" t="s">
        <v>79</v>
      </c>
      <c r="B13" s="31" t="s">
        <v>169</v>
      </c>
      <c r="C13" s="31" t="s">
        <v>170</v>
      </c>
      <c r="D13" s="32" t="s">
        <v>37</v>
      </c>
      <c r="E13" s="7" t="s">
        <v>171</v>
      </c>
      <c r="F13" s="31" t="s">
        <v>172</v>
      </c>
      <c r="G13" s="31" t="s">
        <v>173</v>
      </c>
      <c r="H13" s="31" t="s">
        <v>43</v>
      </c>
      <c r="I13" s="17">
        <v>5965</v>
      </c>
      <c r="J13" s="36" t="s">
        <v>174</v>
      </c>
      <c r="K13" s="34" t="s">
        <v>175</v>
      </c>
      <c r="L13" s="62" t="s">
        <v>30</v>
      </c>
      <c r="M13" s="34"/>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row>
    <row r="14" spans="1:844" s="25" customFormat="1" ht="67.2" customHeight="1" x14ac:dyDescent="0.3">
      <c r="A14" s="31" t="s">
        <v>178</v>
      </c>
      <c r="B14" s="31" t="s">
        <v>179</v>
      </c>
      <c r="C14" s="31" t="s">
        <v>184</v>
      </c>
      <c r="D14" s="31" t="s">
        <v>180</v>
      </c>
      <c r="E14" s="31" t="s">
        <v>176</v>
      </c>
      <c r="F14" s="31" t="s">
        <v>181</v>
      </c>
      <c r="G14" s="31" t="s">
        <v>182</v>
      </c>
      <c r="H14" s="31" t="s">
        <v>183</v>
      </c>
      <c r="I14" s="17">
        <v>5355</v>
      </c>
      <c r="J14" s="36" t="s">
        <v>174</v>
      </c>
      <c r="K14" s="34" t="s">
        <v>177</v>
      </c>
      <c r="L14" s="62" t="s">
        <v>30</v>
      </c>
      <c r="M14" s="36"/>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row>
    <row r="15" spans="1:844" s="25" customFormat="1" ht="67.2" customHeight="1" x14ac:dyDescent="0.3">
      <c r="A15" s="31" t="s">
        <v>178</v>
      </c>
      <c r="B15" s="31" t="s">
        <v>185</v>
      </c>
      <c r="C15" s="31" t="s">
        <v>189</v>
      </c>
      <c r="D15" s="32" t="s">
        <v>37</v>
      </c>
      <c r="E15" s="7" t="s">
        <v>192</v>
      </c>
      <c r="F15" s="7" t="s">
        <v>172</v>
      </c>
      <c r="G15" s="31" t="s">
        <v>182</v>
      </c>
      <c r="H15" s="7" t="s">
        <v>43</v>
      </c>
      <c r="I15" s="17">
        <v>5000</v>
      </c>
      <c r="J15" s="36" t="s">
        <v>187</v>
      </c>
      <c r="K15" s="34" t="s">
        <v>188</v>
      </c>
      <c r="L15" s="62" t="s">
        <v>30</v>
      </c>
      <c r="M15" s="36"/>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row>
    <row r="16" spans="1:844" s="25" customFormat="1" ht="96.6" customHeight="1" x14ac:dyDescent="0.3">
      <c r="A16" s="31" t="s">
        <v>178</v>
      </c>
      <c r="B16" s="31" t="s">
        <v>190</v>
      </c>
      <c r="C16" s="31" t="s">
        <v>194</v>
      </c>
      <c r="D16" s="32" t="s">
        <v>37</v>
      </c>
      <c r="E16" s="7" t="s">
        <v>193</v>
      </c>
      <c r="F16" s="7" t="s">
        <v>172</v>
      </c>
      <c r="G16" s="31" t="s">
        <v>182</v>
      </c>
      <c r="H16" s="7" t="s">
        <v>43</v>
      </c>
      <c r="I16" s="17">
        <v>5000</v>
      </c>
      <c r="J16" s="36" t="s">
        <v>186</v>
      </c>
      <c r="K16" s="34" t="s">
        <v>191</v>
      </c>
      <c r="L16" s="62" t="s">
        <v>30</v>
      </c>
      <c r="M16" s="36"/>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row>
    <row r="17" spans="1:80" s="37" customFormat="1" ht="128.4" customHeight="1" x14ac:dyDescent="0.3">
      <c r="A17" s="7" t="s">
        <v>31</v>
      </c>
      <c r="B17" s="31" t="s">
        <v>58</v>
      </c>
      <c r="C17" s="31" t="s">
        <v>60</v>
      </c>
      <c r="D17" s="32" t="s">
        <v>57</v>
      </c>
      <c r="E17" s="7" t="s">
        <v>61</v>
      </c>
      <c r="F17" s="31" t="s">
        <v>56</v>
      </c>
      <c r="G17" s="31" t="s">
        <v>182</v>
      </c>
      <c r="H17" s="7" t="s">
        <v>43</v>
      </c>
      <c r="I17" s="17">
        <v>30000</v>
      </c>
      <c r="J17" s="36" t="s">
        <v>59</v>
      </c>
      <c r="K17" s="34" t="s">
        <v>372</v>
      </c>
      <c r="L17" s="62" t="s">
        <v>105</v>
      </c>
      <c r="M17" s="36"/>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row>
    <row r="18" spans="1:80" s="92" customFormat="1" ht="66" customHeight="1" x14ac:dyDescent="0.3">
      <c r="A18" s="84" t="s">
        <v>31</v>
      </c>
      <c r="B18" s="85" t="s">
        <v>195</v>
      </c>
      <c r="C18" s="85" t="s">
        <v>196</v>
      </c>
      <c r="D18" s="85" t="s">
        <v>197</v>
      </c>
      <c r="E18" s="86" t="s">
        <v>198</v>
      </c>
      <c r="F18" s="85" t="s">
        <v>291</v>
      </c>
      <c r="G18" s="87"/>
      <c r="H18" s="85"/>
      <c r="I18" s="88">
        <v>0</v>
      </c>
      <c r="J18" s="89" t="s">
        <v>48</v>
      </c>
      <c r="K18" s="89" t="s">
        <v>49</v>
      </c>
      <c r="L18" s="90" t="s">
        <v>50</v>
      </c>
      <c r="M18" s="89" t="s">
        <v>47</v>
      </c>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row>
    <row r="19" spans="1:80" s="92" customFormat="1" ht="67.2" customHeight="1" x14ac:dyDescent="0.3">
      <c r="A19" s="84" t="s">
        <v>31</v>
      </c>
      <c r="B19" s="85" t="s">
        <v>199</v>
      </c>
      <c r="C19" s="85" t="s">
        <v>196</v>
      </c>
      <c r="D19" s="85" t="s">
        <v>114</v>
      </c>
      <c r="E19" s="86" t="s">
        <v>200</v>
      </c>
      <c r="F19" s="85" t="s">
        <v>291</v>
      </c>
      <c r="G19" s="87"/>
      <c r="H19" s="85"/>
      <c r="I19" s="88">
        <v>0</v>
      </c>
      <c r="J19" s="89" t="s">
        <v>48</v>
      </c>
      <c r="K19" s="93" t="s">
        <v>201</v>
      </c>
      <c r="L19" s="94" t="s">
        <v>202</v>
      </c>
      <c r="M19" s="89" t="s">
        <v>47</v>
      </c>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row>
    <row r="20" spans="1:80" s="35" customFormat="1" ht="67.2" customHeight="1" x14ac:dyDescent="0.3">
      <c r="A20" s="7" t="s">
        <v>31</v>
      </c>
      <c r="B20" s="38" t="s">
        <v>203</v>
      </c>
      <c r="C20" s="32" t="s">
        <v>196</v>
      </c>
      <c r="D20" s="38" t="s">
        <v>204</v>
      </c>
      <c r="E20" s="38" t="s">
        <v>205</v>
      </c>
      <c r="F20" s="32" t="s">
        <v>291</v>
      </c>
      <c r="G20" s="31" t="s">
        <v>182</v>
      </c>
      <c r="H20" s="32" t="s">
        <v>43</v>
      </c>
      <c r="I20" s="17">
        <v>65000</v>
      </c>
      <c r="J20" s="28" t="s">
        <v>48</v>
      </c>
      <c r="K20" s="28" t="s">
        <v>206</v>
      </c>
      <c r="L20" s="81" t="s">
        <v>207</v>
      </c>
      <c r="M20" s="36"/>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row>
    <row r="21" spans="1:80" s="35" customFormat="1" ht="67.2" customHeight="1" x14ac:dyDescent="0.3">
      <c r="A21" s="7" t="s">
        <v>31</v>
      </c>
      <c r="B21" s="38" t="s">
        <v>208</v>
      </c>
      <c r="C21" s="32" t="s">
        <v>69</v>
      </c>
      <c r="D21" s="38" t="s">
        <v>204</v>
      </c>
      <c r="E21" s="38" t="s">
        <v>209</v>
      </c>
      <c r="F21" s="32" t="s">
        <v>291</v>
      </c>
      <c r="G21" s="31" t="s">
        <v>182</v>
      </c>
      <c r="H21" s="32" t="s">
        <v>43</v>
      </c>
      <c r="I21" s="17">
        <v>0</v>
      </c>
      <c r="J21" s="28" t="s">
        <v>48</v>
      </c>
      <c r="K21" s="28" t="s">
        <v>210</v>
      </c>
      <c r="L21" s="81" t="s">
        <v>211</v>
      </c>
      <c r="M21" s="36"/>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row>
    <row r="22" spans="1:80" s="35" customFormat="1" ht="67.2" customHeight="1" x14ac:dyDescent="0.3">
      <c r="A22" s="7" t="s">
        <v>31</v>
      </c>
      <c r="B22" s="38" t="s">
        <v>212</v>
      </c>
      <c r="C22" s="32" t="s">
        <v>196</v>
      </c>
      <c r="D22" s="7" t="s">
        <v>37</v>
      </c>
      <c r="E22" s="38" t="s">
        <v>213</v>
      </c>
      <c r="F22" s="32" t="s">
        <v>291</v>
      </c>
      <c r="G22" s="31" t="s">
        <v>182</v>
      </c>
      <c r="H22" s="32" t="s">
        <v>43</v>
      </c>
      <c r="I22" s="17">
        <v>1375000</v>
      </c>
      <c r="J22" s="28" t="s">
        <v>48</v>
      </c>
      <c r="K22" s="28" t="s">
        <v>214</v>
      </c>
      <c r="L22" s="81" t="s">
        <v>378</v>
      </c>
      <c r="M22" s="56"/>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row>
    <row r="23" spans="1:80" s="35" customFormat="1" ht="95.4" customHeight="1" x14ac:dyDescent="0.3">
      <c r="A23" s="7" t="s">
        <v>31</v>
      </c>
      <c r="B23" s="39" t="s">
        <v>215</v>
      </c>
      <c r="C23" s="39" t="s">
        <v>216</v>
      </c>
      <c r="D23" s="39" t="s">
        <v>204</v>
      </c>
      <c r="E23" s="39" t="s">
        <v>217</v>
      </c>
      <c r="F23" s="32" t="s">
        <v>291</v>
      </c>
      <c r="G23" s="31" t="s">
        <v>182</v>
      </c>
      <c r="H23" s="7" t="s">
        <v>43</v>
      </c>
      <c r="I23" s="17">
        <v>35000</v>
      </c>
      <c r="J23" s="40" t="s">
        <v>218</v>
      </c>
      <c r="K23" s="40" t="s">
        <v>219</v>
      </c>
      <c r="L23" s="66" t="s">
        <v>220</v>
      </c>
      <c r="M23" s="40"/>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row>
    <row r="24" spans="1:80" s="35" customFormat="1" ht="95.4" customHeight="1" x14ac:dyDescent="0.3">
      <c r="A24" s="7" t="s">
        <v>31</v>
      </c>
      <c r="B24" s="7" t="s">
        <v>221</v>
      </c>
      <c r="C24" s="7" t="s">
        <v>222</v>
      </c>
      <c r="D24" s="7" t="s">
        <v>37</v>
      </c>
      <c r="E24" s="7" t="s">
        <v>223</v>
      </c>
      <c r="F24" s="32" t="s">
        <v>291</v>
      </c>
      <c r="G24" s="31" t="s">
        <v>182</v>
      </c>
      <c r="H24" s="7" t="s">
        <v>43</v>
      </c>
      <c r="I24" s="17">
        <v>48915</v>
      </c>
      <c r="J24" s="34" t="s">
        <v>48</v>
      </c>
      <c r="K24" s="34" t="s">
        <v>224</v>
      </c>
      <c r="L24" s="64" t="s">
        <v>225</v>
      </c>
      <c r="M24" s="56"/>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row>
    <row r="25" spans="1:80" s="35" customFormat="1" ht="80.400000000000006" customHeight="1" x14ac:dyDescent="0.3">
      <c r="A25" s="7" t="s">
        <v>31</v>
      </c>
      <c r="B25" s="32" t="s">
        <v>226</v>
      </c>
      <c r="C25" s="32" t="s">
        <v>222</v>
      </c>
      <c r="D25" s="32" t="s">
        <v>37</v>
      </c>
      <c r="E25" s="32" t="s">
        <v>227</v>
      </c>
      <c r="F25" s="32" t="s">
        <v>291</v>
      </c>
      <c r="G25" s="31" t="s">
        <v>182</v>
      </c>
      <c r="H25" s="32" t="s">
        <v>43</v>
      </c>
      <c r="I25" s="17">
        <v>44625</v>
      </c>
      <c r="J25" s="30" t="s">
        <v>48</v>
      </c>
      <c r="K25" s="30" t="s">
        <v>376</v>
      </c>
      <c r="L25" s="65" t="s">
        <v>228</v>
      </c>
      <c r="M25" s="30"/>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row>
    <row r="26" spans="1:80" s="35" customFormat="1" ht="67.2" customHeight="1" x14ac:dyDescent="0.3">
      <c r="A26" s="7" t="s">
        <v>31</v>
      </c>
      <c r="B26" s="7" t="s">
        <v>229</v>
      </c>
      <c r="C26" s="7" t="s">
        <v>222</v>
      </c>
      <c r="D26" s="7" t="s">
        <v>230</v>
      </c>
      <c r="E26" s="7" t="s">
        <v>231</v>
      </c>
      <c r="F26" s="32" t="s">
        <v>291</v>
      </c>
      <c r="G26" s="31" t="s">
        <v>182</v>
      </c>
      <c r="H26" s="7" t="s">
        <v>43</v>
      </c>
      <c r="I26" s="17">
        <v>300000</v>
      </c>
      <c r="J26" s="34" t="s">
        <v>48</v>
      </c>
      <c r="K26" s="34" t="s">
        <v>232</v>
      </c>
      <c r="L26" s="64" t="s">
        <v>233</v>
      </c>
      <c r="M26" s="34"/>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row>
    <row r="27" spans="1:80" s="35" customFormat="1" ht="67.2" customHeight="1" x14ac:dyDescent="0.3">
      <c r="A27" s="7" t="s">
        <v>31</v>
      </c>
      <c r="B27" s="38" t="s">
        <v>234</v>
      </c>
      <c r="C27" s="38" t="s">
        <v>86</v>
      </c>
      <c r="D27" s="38" t="s">
        <v>379</v>
      </c>
      <c r="E27" s="38" t="s">
        <v>235</v>
      </c>
      <c r="F27" s="32" t="s">
        <v>291</v>
      </c>
      <c r="G27" s="31" t="s">
        <v>182</v>
      </c>
      <c r="H27" s="32" t="s">
        <v>43</v>
      </c>
      <c r="I27" s="17">
        <v>35863</v>
      </c>
      <c r="J27" s="28" t="s">
        <v>236</v>
      </c>
      <c r="K27" s="28" t="s">
        <v>237</v>
      </c>
      <c r="L27" s="81" t="s">
        <v>293</v>
      </c>
      <c r="M27" s="30"/>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row>
    <row r="28" spans="1:80" s="35" customFormat="1" ht="94.8" customHeight="1" x14ac:dyDescent="0.3">
      <c r="A28" s="7" t="s">
        <v>31</v>
      </c>
      <c r="B28" s="38" t="s">
        <v>238</v>
      </c>
      <c r="C28" s="38" t="s">
        <v>86</v>
      </c>
      <c r="D28" s="38" t="s">
        <v>379</v>
      </c>
      <c r="E28" s="38" t="s">
        <v>239</v>
      </c>
      <c r="F28" s="32" t="s">
        <v>291</v>
      </c>
      <c r="G28" s="31" t="s">
        <v>182</v>
      </c>
      <c r="H28" s="32" t="s">
        <v>43</v>
      </c>
      <c r="I28" s="17">
        <v>129150</v>
      </c>
      <c r="J28" s="28" t="s">
        <v>236</v>
      </c>
      <c r="K28" s="28" t="s">
        <v>240</v>
      </c>
      <c r="L28" s="81" t="s">
        <v>380</v>
      </c>
      <c r="M28" s="36"/>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row>
    <row r="29" spans="1:80" s="35" customFormat="1" ht="94.2" customHeight="1" x14ac:dyDescent="0.3">
      <c r="A29" s="7" t="s">
        <v>31</v>
      </c>
      <c r="B29" s="38" t="s">
        <v>241</v>
      </c>
      <c r="C29" s="38" t="s">
        <v>86</v>
      </c>
      <c r="D29" s="38" t="s">
        <v>379</v>
      </c>
      <c r="E29" s="38" t="s">
        <v>242</v>
      </c>
      <c r="F29" s="32" t="s">
        <v>291</v>
      </c>
      <c r="G29" s="31" t="s">
        <v>182</v>
      </c>
      <c r="H29" s="32" t="s">
        <v>43</v>
      </c>
      <c r="I29" s="17">
        <v>12975</v>
      </c>
      <c r="J29" s="28" t="s">
        <v>236</v>
      </c>
      <c r="K29" s="28" t="s">
        <v>240</v>
      </c>
      <c r="L29" s="81" t="s">
        <v>377</v>
      </c>
      <c r="M29" s="30"/>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row>
    <row r="30" spans="1:80" s="2" customFormat="1" ht="67.2" customHeight="1" x14ac:dyDescent="0.3">
      <c r="A30" s="7" t="s">
        <v>31</v>
      </c>
      <c r="B30" s="38" t="s">
        <v>243</v>
      </c>
      <c r="C30" s="38" t="s">
        <v>86</v>
      </c>
      <c r="D30" s="38" t="s">
        <v>379</v>
      </c>
      <c r="E30" s="38" t="s">
        <v>244</v>
      </c>
      <c r="F30" s="32" t="s">
        <v>291</v>
      </c>
      <c r="G30" s="31" t="s">
        <v>182</v>
      </c>
      <c r="H30" s="32" t="s">
        <v>43</v>
      </c>
      <c r="I30" s="17">
        <v>156817</v>
      </c>
      <c r="J30" s="28" t="s">
        <v>236</v>
      </c>
      <c r="K30" s="28" t="s">
        <v>87</v>
      </c>
      <c r="L30" s="81" t="s">
        <v>293</v>
      </c>
      <c r="M30" s="36"/>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row>
    <row r="31" spans="1:80" s="2" customFormat="1" ht="89.4" customHeight="1" x14ac:dyDescent="0.3">
      <c r="A31" s="7" t="s">
        <v>31</v>
      </c>
      <c r="B31" s="7" t="s">
        <v>245</v>
      </c>
      <c r="C31" s="7" t="s">
        <v>246</v>
      </c>
      <c r="D31" s="38" t="s">
        <v>379</v>
      </c>
      <c r="E31" s="7" t="s">
        <v>247</v>
      </c>
      <c r="F31" s="32" t="s">
        <v>291</v>
      </c>
      <c r="G31" s="31" t="s">
        <v>182</v>
      </c>
      <c r="H31" s="7" t="s">
        <v>43</v>
      </c>
      <c r="I31" s="17">
        <v>21000</v>
      </c>
      <c r="J31" s="34" t="s">
        <v>48</v>
      </c>
      <c r="K31" s="34" t="s">
        <v>418</v>
      </c>
      <c r="L31" s="81" t="s">
        <v>412</v>
      </c>
      <c r="M31" s="57"/>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row>
    <row r="32" spans="1:80" s="2" customFormat="1" ht="79.2" customHeight="1" x14ac:dyDescent="0.3">
      <c r="A32" s="7" t="s">
        <v>31</v>
      </c>
      <c r="B32" s="7" t="s">
        <v>248</v>
      </c>
      <c r="C32" s="7" t="s">
        <v>91</v>
      </c>
      <c r="D32" s="7" t="s">
        <v>204</v>
      </c>
      <c r="E32" s="7" t="s">
        <v>249</v>
      </c>
      <c r="F32" s="32" t="s">
        <v>291</v>
      </c>
      <c r="G32" s="31" t="s">
        <v>182</v>
      </c>
      <c r="H32" s="7" t="s">
        <v>43</v>
      </c>
      <c r="I32" s="17">
        <v>20000</v>
      </c>
      <c r="J32" s="34" t="s">
        <v>48</v>
      </c>
      <c r="K32" s="34" t="s">
        <v>250</v>
      </c>
      <c r="L32" s="64" t="s">
        <v>251</v>
      </c>
      <c r="M32" s="57"/>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row>
    <row r="33" spans="1:80" s="2" customFormat="1" ht="78.599999999999994" customHeight="1" x14ac:dyDescent="0.3">
      <c r="A33" s="7" t="s">
        <v>31</v>
      </c>
      <c r="B33" s="7" t="s">
        <v>248</v>
      </c>
      <c r="C33" s="7" t="s">
        <v>91</v>
      </c>
      <c r="D33" s="7" t="s">
        <v>204</v>
      </c>
      <c r="E33" s="7" t="s">
        <v>252</v>
      </c>
      <c r="F33" s="32" t="s">
        <v>291</v>
      </c>
      <c r="G33" s="31" t="s">
        <v>182</v>
      </c>
      <c r="H33" s="7" t="s">
        <v>43</v>
      </c>
      <c r="I33" s="17">
        <v>10500</v>
      </c>
      <c r="J33" s="34" t="s">
        <v>48</v>
      </c>
      <c r="K33" s="34" t="s">
        <v>250</v>
      </c>
      <c r="L33" s="64" t="s">
        <v>381</v>
      </c>
      <c r="M33" s="34"/>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row>
    <row r="34" spans="1:80" s="2" customFormat="1" ht="78.599999999999994" customHeight="1" x14ac:dyDescent="0.3">
      <c r="A34" s="7" t="s">
        <v>31</v>
      </c>
      <c r="B34" s="7" t="s">
        <v>248</v>
      </c>
      <c r="C34" s="7" t="s">
        <v>253</v>
      </c>
      <c r="D34" s="7" t="s">
        <v>204</v>
      </c>
      <c r="E34" s="7" t="s">
        <v>254</v>
      </c>
      <c r="F34" s="32" t="s">
        <v>291</v>
      </c>
      <c r="G34" s="31" t="s">
        <v>182</v>
      </c>
      <c r="H34" s="7" t="s">
        <v>43</v>
      </c>
      <c r="I34" s="17">
        <v>10500</v>
      </c>
      <c r="J34" s="34" t="s">
        <v>48</v>
      </c>
      <c r="K34" s="34" t="s">
        <v>250</v>
      </c>
      <c r="L34" s="64" t="s">
        <v>294</v>
      </c>
      <c r="M34" s="34"/>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row>
    <row r="35" spans="1:80" s="2" customFormat="1" ht="78.599999999999994" customHeight="1" x14ac:dyDescent="0.3">
      <c r="A35" s="7" t="s">
        <v>31</v>
      </c>
      <c r="B35" s="7" t="s">
        <v>255</v>
      </c>
      <c r="C35" s="7" t="s">
        <v>256</v>
      </c>
      <c r="D35" s="7" t="s">
        <v>204</v>
      </c>
      <c r="E35" s="7" t="s">
        <v>257</v>
      </c>
      <c r="F35" s="32" t="s">
        <v>291</v>
      </c>
      <c r="G35" s="31" t="s">
        <v>182</v>
      </c>
      <c r="H35" s="7" t="s">
        <v>43</v>
      </c>
      <c r="I35" s="17">
        <v>150000</v>
      </c>
      <c r="J35" s="34" t="s">
        <v>258</v>
      </c>
      <c r="K35" s="34" t="s">
        <v>259</v>
      </c>
      <c r="L35" s="64" t="s">
        <v>260</v>
      </c>
      <c r="M35" s="34"/>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row>
    <row r="36" spans="1:80" s="2" customFormat="1" ht="81.599999999999994" customHeight="1" x14ac:dyDescent="0.3">
      <c r="A36" s="7" t="s">
        <v>31</v>
      </c>
      <c r="B36" s="7" t="s">
        <v>261</v>
      </c>
      <c r="C36" s="7" t="s">
        <v>262</v>
      </c>
      <c r="D36" s="7" t="s">
        <v>204</v>
      </c>
      <c r="E36" s="7" t="s">
        <v>416</v>
      </c>
      <c r="F36" s="32" t="s">
        <v>291</v>
      </c>
      <c r="G36" s="31" t="s">
        <v>182</v>
      </c>
      <c r="H36" s="7" t="s">
        <v>43</v>
      </c>
      <c r="I36" s="17">
        <v>21000</v>
      </c>
      <c r="J36" s="34" t="s">
        <v>48</v>
      </c>
      <c r="K36" s="34" t="s">
        <v>263</v>
      </c>
      <c r="L36" s="64" t="s">
        <v>295</v>
      </c>
      <c r="M36" s="34"/>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row>
    <row r="37" spans="1:80" s="41" customFormat="1" ht="82.8" customHeight="1" x14ac:dyDescent="0.3">
      <c r="A37" s="7" t="s">
        <v>31</v>
      </c>
      <c r="B37" s="7" t="s">
        <v>264</v>
      </c>
      <c r="C37" s="7" t="s">
        <v>262</v>
      </c>
      <c r="D37" s="7" t="s">
        <v>204</v>
      </c>
      <c r="E37" s="7" t="s">
        <v>265</v>
      </c>
      <c r="F37" s="32" t="s">
        <v>291</v>
      </c>
      <c r="G37" s="31" t="s">
        <v>182</v>
      </c>
      <c r="H37" s="7" t="s">
        <v>43</v>
      </c>
      <c r="I37" s="17">
        <v>21000</v>
      </c>
      <c r="J37" s="34" t="s">
        <v>48</v>
      </c>
      <c r="K37" s="34" t="s">
        <v>266</v>
      </c>
      <c r="L37" s="64" t="s">
        <v>296</v>
      </c>
      <c r="M37" s="34"/>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row>
    <row r="38" spans="1:80" s="41" customFormat="1" ht="78.599999999999994" customHeight="1" x14ac:dyDescent="0.3">
      <c r="A38" s="7" t="s">
        <v>31</v>
      </c>
      <c r="B38" s="38" t="s">
        <v>267</v>
      </c>
      <c r="C38" s="7" t="s">
        <v>268</v>
      </c>
      <c r="D38" s="32" t="s">
        <v>57</v>
      </c>
      <c r="E38" s="38" t="s">
        <v>269</v>
      </c>
      <c r="F38" s="32" t="s">
        <v>291</v>
      </c>
      <c r="G38" s="31" t="s">
        <v>182</v>
      </c>
      <c r="H38" s="32" t="s">
        <v>43</v>
      </c>
      <c r="I38" s="17">
        <v>125000</v>
      </c>
      <c r="J38" s="28" t="s">
        <v>270</v>
      </c>
      <c r="K38" s="28" t="s">
        <v>271</v>
      </c>
      <c r="L38" s="62" t="s">
        <v>105</v>
      </c>
      <c r="M38" s="30"/>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row>
    <row r="39" spans="1:80" s="41" customFormat="1" ht="78.599999999999994" customHeight="1" x14ac:dyDescent="0.3">
      <c r="A39" s="7" t="s">
        <v>31</v>
      </c>
      <c r="B39" s="38" t="s">
        <v>272</v>
      </c>
      <c r="C39" s="7" t="s">
        <v>268</v>
      </c>
      <c r="D39" s="32" t="s">
        <v>57</v>
      </c>
      <c r="E39" s="38" t="s">
        <v>269</v>
      </c>
      <c r="F39" s="32" t="s">
        <v>291</v>
      </c>
      <c r="G39" s="31" t="s">
        <v>182</v>
      </c>
      <c r="H39" s="32" t="s">
        <v>43</v>
      </c>
      <c r="I39" s="17">
        <v>125000</v>
      </c>
      <c r="J39" s="28" t="s">
        <v>270</v>
      </c>
      <c r="K39" s="28" t="s">
        <v>273</v>
      </c>
      <c r="L39" s="81" t="s">
        <v>274</v>
      </c>
      <c r="M39" s="30"/>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row>
    <row r="40" spans="1:80" s="41" customFormat="1" ht="96.6" customHeight="1" x14ac:dyDescent="0.3">
      <c r="A40" s="7" t="s">
        <v>31</v>
      </c>
      <c r="B40" s="7" t="s">
        <v>275</v>
      </c>
      <c r="C40" s="7" t="s">
        <v>276</v>
      </c>
      <c r="D40" s="7" t="s">
        <v>204</v>
      </c>
      <c r="E40" s="7" t="s">
        <v>277</v>
      </c>
      <c r="F40" s="32" t="s">
        <v>291</v>
      </c>
      <c r="G40" s="31" t="s">
        <v>182</v>
      </c>
      <c r="H40" s="7" t="s">
        <v>43</v>
      </c>
      <c r="I40" s="17">
        <v>42000</v>
      </c>
      <c r="J40" s="34" t="s">
        <v>278</v>
      </c>
      <c r="K40" s="34" t="s">
        <v>279</v>
      </c>
      <c r="L40" s="64" t="s">
        <v>260</v>
      </c>
      <c r="M40" s="34"/>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row>
    <row r="41" spans="1:80" s="41" customFormat="1" ht="78.599999999999994" customHeight="1" x14ac:dyDescent="0.3">
      <c r="A41" s="7" t="s">
        <v>31</v>
      </c>
      <c r="B41" s="39" t="s">
        <v>280</v>
      </c>
      <c r="C41" s="39" t="s">
        <v>281</v>
      </c>
      <c r="D41" s="32" t="s">
        <v>57</v>
      </c>
      <c r="E41" s="39" t="s">
        <v>282</v>
      </c>
      <c r="F41" s="32" t="s">
        <v>291</v>
      </c>
      <c r="G41" s="31" t="s">
        <v>182</v>
      </c>
      <c r="H41" s="7" t="s">
        <v>43</v>
      </c>
      <c r="I41" s="17">
        <v>45000</v>
      </c>
      <c r="J41" s="40" t="s">
        <v>283</v>
      </c>
      <c r="K41" s="40" t="s">
        <v>284</v>
      </c>
      <c r="L41" s="66" t="s">
        <v>292</v>
      </c>
      <c r="M41" s="40"/>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row>
    <row r="42" spans="1:80" s="41" customFormat="1" ht="82.8" customHeight="1" x14ac:dyDescent="0.3">
      <c r="A42" s="7" t="s">
        <v>31</v>
      </c>
      <c r="B42" s="7" t="s">
        <v>88</v>
      </c>
      <c r="C42" s="7" t="s">
        <v>89</v>
      </c>
      <c r="D42" s="32" t="s">
        <v>57</v>
      </c>
      <c r="E42" s="7" t="s">
        <v>90</v>
      </c>
      <c r="F42" s="32" t="s">
        <v>291</v>
      </c>
      <c r="G42" s="31" t="s">
        <v>182</v>
      </c>
      <c r="H42" s="7" t="s">
        <v>362</v>
      </c>
      <c r="I42" s="17">
        <v>196000</v>
      </c>
      <c r="J42" s="34" t="s">
        <v>68</v>
      </c>
      <c r="K42" s="34" t="s">
        <v>93</v>
      </c>
      <c r="L42" s="64" t="s">
        <v>107</v>
      </c>
      <c r="M42" s="3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row>
    <row r="43" spans="1:80" s="41" customFormat="1" ht="95.4" customHeight="1" x14ac:dyDescent="0.3">
      <c r="A43" s="7" t="s">
        <v>31</v>
      </c>
      <c r="B43" s="7" t="s">
        <v>285</v>
      </c>
      <c r="C43" s="7" t="s">
        <v>286</v>
      </c>
      <c r="D43" s="32" t="s">
        <v>57</v>
      </c>
      <c r="E43" s="7" t="s">
        <v>287</v>
      </c>
      <c r="F43" s="32" t="s">
        <v>291</v>
      </c>
      <c r="G43" s="31" t="s">
        <v>182</v>
      </c>
      <c r="H43" s="7" t="s">
        <v>43</v>
      </c>
      <c r="I43" s="17">
        <v>105000</v>
      </c>
      <c r="J43" s="34" t="s">
        <v>288</v>
      </c>
      <c r="K43" s="34" t="s">
        <v>94</v>
      </c>
      <c r="L43" s="64" t="s">
        <v>30</v>
      </c>
      <c r="M43" s="34"/>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row>
    <row r="44" spans="1:80" s="41" customFormat="1" ht="87" customHeight="1" x14ac:dyDescent="0.3">
      <c r="A44" s="7" t="s">
        <v>31</v>
      </c>
      <c r="B44" s="7" t="s">
        <v>289</v>
      </c>
      <c r="C44" s="7" t="s">
        <v>85</v>
      </c>
      <c r="D44" s="32" t="s">
        <v>57</v>
      </c>
      <c r="E44" s="7" t="s">
        <v>290</v>
      </c>
      <c r="F44" s="32" t="s">
        <v>291</v>
      </c>
      <c r="G44" s="31" t="s">
        <v>182</v>
      </c>
      <c r="H44" s="7" t="s">
        <v>43</v>
      </c>
      <c r="I44" s="17">
        <v>133000</v>
      </c>
      <c r="J44" s="34" t="s">
        <v>65</v>
      </c>
      <c r="K44" s="34" t="s">
        <v>95</v>
      </c>
      <c r="L44" s="64" t="s">
        <v>382</v>
      </c>
      <c r="M44" s="34"/>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row>
    <row r="45" spans="1:80" s="42" customFormat="1" ht="81" customHeight="1" x14ac:dyDescent="0.3">
      <c r="A45" s="7" t="s">
        <v>31</v>
      </c>
      <c r="B45" s="44" t="s">
        <v>71</v>
      </c>
      <c r="C45" s="31" t="s">
        <v>40</v>
      </c>
      <c r="D45" s="31" t="s">
        <v>37</v>
      </c>
      <c r="E45" s="31" t="s">
        <v>301</v>
      </c>
      <c r="F45" s="31" t="s">
        <v>41</v>
      </c>
      <c r="G45" s="32" t="s">
        <v>42</v>
      </c>
      <c r="H45" s="32" t="s">
        <v>43</v>
      </c>
      <c r="I45" s="17">
        <f>7750*3</f>
        <v>23250</v>
      </c>
      <c r="J45" s="36" t="s">
        <v>44</v>
      </c>
      <c r="K45" s="30" t="s">
        <v>302</v>
      </c>
      <c r="L45" s="62" t="s">
        <v>303</v>
      </c>
      <c r="M45" s="34"/>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row>
    <row r="46" spans="1:80" s="42" customFormat="1" ht="112.2" customHeight="1" x14ac:dyDescent="0.3">
      <c r="A46" s="7" t="s">
        <v>31</v>
      </c>
      <c r="B46" s="44" t="s">
        <v>71</v>
      </c>
      <c r="C46" s="31" t="s">
        <v>40</v>
      </c>
      <c r="D46" s="31" t="s">
        <v>37</v>
      </c>
      <c r="E46" s="32" t="s">
        <v>96</v>
      </c>
      <c r="F46" s="32" t="s">
        <v>41</v>
      </c>
      <c r="G46" s="32" t="s">
        <v>42</v>
      </c>
      <c r="H46" s="32" t="s">
        <v>43</v>
      </c>
      <c r="I46" s="17">
        <f>7750*4</f>
        <v>31000</v>
      </c>
      <c r="J46" s="36" t="s">
        <v>44</v>
      </c>
      <c r="K46" s="30" t="s">
        <v>97</v>
      </c>
      <c r="L46" s="62" t="s">
        <v>304</v>
      </c>
      <c r="M46" s="34"/>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row>
    <row r="47" spans="1:80" s="43" customFormat="1" ht="147" customHeight="1" x14ac:dyDescent="0.3">
      <c r="A47" s="7" t="s">
        <v>31</v>
      </c>
      <c r="B47" s="44" t="s">
        <v>71</v>
      </c>
      <c r="C47" s="31" t="s">
        <v>40</v>
      </c>
      <c r="D47" s="31" t="s">
        <v>37</v>
      </c>
      <c r="E47" s="32" t="s">
        <v>305</v>
      </c>
      <c r="F47" s="32" t="s">
        <v>41</v>
      </c>
      <c r="G47" s="32" t="s">
        <v>42</v>
      </c>
      <c r="H47" s="32" t="s">
        <v>43</v>
      </c>
      <c r="I47" s="17">
        <f>9500*3</f>
        <v>28500</v>
      </c>
      <c r="J47" s="36" t="s">
        <v>44</v>
      </c>
      <c r="K47" s="30" t="s">
        <v>306</v>
      </c>
      <c r="L47" s="62" t="s">
        <v>106</v>
      </c>
      <c r="M47" s="34"/>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row>
    <row r="48" spans="1:80" s="43" customFormat="1" ht="114" customHeight="1" x14ac:dyDescent="0.3">
      <c r="A48" s="7" t="s">
        <v>31</v>
      </c>
      <c r="B48" s="31" t="s">
        <v>46</v>
      </c>
      <c r="C48" s="31" t="s">
        <v>40</v>
      </c>
      <c r="D48" s="31" t="s">
        <v>37</v>
      </c>
      <c r="E48" s="31" t="s">
        <v>307</v>
      </c>
      <c r="F48" s="31" t="s">
        <v>41</v>
      </c>
      <c r="G48" s="32" t="s">
        <v>42</v>
      </c>
      <c r="H48" s="32" t="s">
        <v>43</v>
      </c>
      <c r="I48" s="17">
        <f>7750*6</f>
        <v>46500</v>
      </c>
      <c r="J48" s="36" t="s">
        <v>44</v>
      </c>
      <c r="K48" s="30" t="s">
        <v>308</v>
      </c>
      <c r="L48" s="62" t="s">
        <v>30</v>
      </c>
      <c r="M48" s="34"/>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row>
    <row r="49" spans="1:80" s="43" customFormat="1" ht="84.6" customHeight="1" x14ac:dyDescent="0.3">
      <c r="A49" s="7" t="s">
        <v>31</v>
      </c>
      <c r="B49" s="31" t="s">
        <v>46</v>
      </c>
      <c r="C49" s="31" t="s">
        <v>40</v>
      </c>
      <c r="D49" s="31" t="s">
        <v>37</v>
      </c>
      <c r="E49" s="32" t="s">
        <v>309</v>
      </c>
      <c r="F49" s="32" t="s">
        <v>41</v>
      </c>
      <c r="G49" s="32" t="s">
        <v>42</v>
      </c>
      <c r="H49" s="32" t="s">
        <v>43</v>
      </c>
      <c r="I49" s="17">
        <f>7750*2</f>
        <v>15500</v>
      </c>
      <c r="J49" s="36" t="s">
        <v>44</v>
      </c>
      <c r="K49" s="30" t="s">
        <v>100</v>
      </c>
      <c r="L49" s="62" t="s">
        <v>30</v>
      </c>
      <c r="M49" s="34"/>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row>
    <row r="50" spans="1:80" s="43" customFormat="1" ht="103.2" customHeight="1" x14ac:dyDescent="0.3">
      <c r="A50" s="7" t="s">
        <v>31</v>
      </c>
      <c r="B50" s="31" t="s">
        <v>46</v>
      </c>
      <c r="C50" s="31" t="s">
        <v>40</v>
      </c>
      <c r="D50" s="31" t="s">
        <v>37</v>
      </c>
      <c r="E50" s="32" t="s">
        <v>310</v>
      </c>
      <c r="F50" s="32" t="s">
        <v>41</v>
      </c>
      <c r="G50" s="32" t="s">
        <v>42</v>
      </c>
      <c r="H50" s="32" t="s">
        <v>43</v>
      </c>
      <c r="I50" s="17">
        <f>9500*6</f>
        <v>57000</v>
      </c>
      <c r="J50" s="36" t="s">
        <v>44</v>
      </c>
      <c r="K50" s="30" t="s">
        <v>311</v>
      </c>
      <c r="L50" s="62" t="s">
        <v>30</v>
      </c>
      <c r="M50" s="34"/>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row>
    <row r="51" spans="1:80" s="43" customFormat="1" ht="96" customHeight="1" x14ac:dyDescent="0.3">
      <c r="A51" s="7" t="s">
        <v>31</v>
      </c>
      <c r="B51" s="44" t="s">
        <v>70</v>
      </c>
      <c r="C51" s="31" t="s">
        <v>40</v>
      </c>
      <c r="D51" s="31" t="s">
        <v>37</v>
      </c>
      <c r="E51" s="31" t="s">
        <v>312</v>
      </c>
      <c r="F51" s="31" t="s">
        <v>41</v>
      </c>
      <c r="G51" s="32" t="s">
        <v>42</v>
      </c>
      <c r="H51" s="32" t="s">
        <v>43</v>
      </c>
      <c r="I51" s="17">
        <f>7750*4</f>
        <v>31000</v>
      </c>
      <c r="J51" s="36" t="s">
        <v>44</v>
      </c>
      <c r="K51" s="30" t="s">
        <v>313</v>
      </c>
      <c r="L51" s="62" t="s">
        <v>30</v>
      </c>
      <c r="M51" s="34"/>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row>
    <row r="52" spans="1:80" s="43" customFormat="1" ht="99.6" customHeight="1" x14ac:dyDescent="0.3">
      <c r="A52" s="7" t="s">
        <v>31</v>
      </c>
      <c r="B52" s="44" t="s">
        <v>70</v>
      </c>
      <c r="C52" s="31" t="s">
        <v>40</v>
      </c>
      <c r="D52" s="31" t="s">
        <v>37</v>
      </c>
      <c r="E52" s="32" t="s">
        <v>98</v>
      </c>
      <c r="F52" s="32" t="s">
        <v>41</v>
      </c>
      <c r="G52" s="32" t="s">
        <v>42</v>
      </c>
      <c r="H52" s="32" t="s">
        <v>43</v>
      </c>
      <c r="I52" s="17">
        <f>7750*4</f>
        <v>31000</v>
      </c>
      <c r="J52" s="36" t="s">
        <v>44</v>
      </c>
      <c r="K52" s="30" t="s">
        <v>99</v>
      </c>
      <c r="L52" s="62" t="s">
        <v>30</v>
      </c>
      <c r="M52" s="34"/>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row>
    <row r="53" spans="1:80" s="43" customFormat="1" ht="124.8" customHeight="1" x14ac:dyDescent="0.3">
      <c r="A53" s="7" t="s">
        <v>31</v>
      </c>
      <c r="B53" s="44" t="s">
        <v>70</v>
      </c>
      <c r="C53" s="31" t="s">
        <v>40</v>
      </c>
      <c r="D53" s="31" t="s">
        <v>37</v>
      </c>
      <c r="E53" s="32" t="s">
        <v>314</v>
      </c>
      <c r="F53" s="32" t="s">
        <v>41</v>
      </c>
      <c r="G53" s="32" t="s">
        <v>42</v>
      </c>
      <c r="H53" s="32" t="s">
        <v>43</v>
      </c>
      <c r="I53" s="17">
        <f>9500*4</f>
        <v>38000</v>
      </c>
      <c r="J53" s="36" t="s">
        <v>44</v>
      </c>
      <c r="K53" s="30" t="s">
        <v>315</v>
      </c>
      <c r="L53" s="62" t="s">
        <v>30</v>
      </c>
      <c r="M53" s="34"/>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row>
    <row r="54" spans="1:80" s="43" customFormat="1" ht="72" customHeight="1" x14ac:dyDescent="0.3">
      <c r="A54" s="7" t="s">
        <v>31</v>
      </c>
      <c r="B54" s="44" t="s">
        <v>52</v>
      </c>
      <c r="C54" s="31" t="s">
        <v>40</v>
      </c>
      <c r="D54" s="31" t="s">
        <v>37</v>
      </c>
      <c r="E54" s="31" t="s">
        <v>316</v>
      </c>
      <c r="F54" s="31" t="s">
        <v>41</v>
      </c>
      <c r="G54" s="32" t="s">
        <v>42</v>
      </c>
      <c r="H54" s="32" t="s">
        <v>43</v>
      </c>
      <c r="I54" s="17">
        <f>7750*1</f>
        <v>7750</v>
      </c>
      <c r="J54" s="36" t="s">
        <v>44</v>
      </c>
      <c r="K54" s="30" t="s">
        <v>317</v>
      </c>
      <c r="L54" s="62" t="s">
        <v>304</v>
      </c>
      <c r="M54" s="34"/>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row>
    <row r="55" spans="1:80" s="43" customFormat="1" ht="67.2" customHeight="1" x14ac:dyDescent="0.3">
      <c r="A55" s="7" t="s">
        <v>31</v>
      </c>
      <c r="B55" s="44" t="s">
        <v>52</v>
      </c>
      <c r="C55" s="31" t="s">
        <v>40</v>
      </c>
      <c r="D55" s="31" t="s">
        <v>37</v>
      </c>
      <c r="E55" s="32" t="s">
        <v>101</v>
      </c>
      <c r="F55" s="32" t="s">
        <v>41</v>
      </c>
      <c r="G55" s="32" t="s">
        <v>42</v>
      </c>
      <c r="H55" s="32" t="s">
        <v>43</v>
      </c>
      <c r="I55" s="17">
        <f>7750*2</f>
        <v>15500</v>
      </c>
      <c r="J55" s="36" t="s">
        <v>44</v>
      </c>
      <c r="K55" s="30" t="s">
        <v>102</v>
      </c>
      <c r="L55" s="62" t="s">
        <v>106</v>
      </c>
      <c r="M55" s="34"/>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row>
    <row r="56" spans="1:80" s="43" customFormat="1" ht="67.2" customHeight="1" x14ac:dyDescent="0.3">
      <c r="A56" s="7" t="s">
        <v>31</v>
      </c>
      <c r="B56" s="44" t="s">
        <v>52</v>
      </c>
      <c r="C56" s="31" t="s">
        <v>40</v>
      </c>
      <c r="D56" s="31" t="s">
        <v>37</v>
      </c>
      <c r="E56" s="32" t="s">
        <v>318</v>
      </c>
      <c r="F56" s="32" t="s">
        <v>41</v>
      </c>
      <c r="G56" s="32" t="s">
        <v>42</v>
      </c>
      <c r="H56" s="32" t="s">
        <v>43</v>
      </c>
      <c r="I56" s="17">
        <f>8250*1</f>
        <v>8250</v>
      </c>
      <c r="J56" s="36" t="s">
        <v>44</v>
      </c>
      <c r="K56" s="30" t="s">
        <v>319</v>
      </c>
      <c r="L56" s="62" t="s">
        <v>304</v>
      </c>
      <c r="M56" s="34"/>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row>
    <row r="57" spans="1:80" s="43" customFormat="1" ht="94.8" customHeight="1" x14ac:dyDescent="0.3">
      <c r="A57" s="7" t="s">
        <v>31</v>
      </c>
      <c r="B57" s="44" t="s">
        <v>320</v>
      </c>
      <c r="C57" s="31" t="s">
        <v>40</v>
      </c>
      <c r="D57" s="31" t="s">
        <v>37</v>
      </c>
      <c r="E57" s="31" t="s">
        <v>321</v>
      </c>
      <c r="F57" s="31" t="s">
        <v>41</v>
      </c>
      <c r="G57" s="32" t="s">
        <v>42</v>
      </c>
      <c r="H57" s="32" t="s">
        <v>43</v>
      </c>
      <c r="I57" s="17">
        <v>242250</v>
      </c>
      <c r="J57" s="36" t="s">
        <v>44</v>
      </c>
      <c r="K57" s="30" t="s">
        <v>322</v>
      </c>
      <c r="L57" s="62" t="s">
        <v>323</v>
      </c>
      <c r="M57" s="34"/>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row>
    <row r="58" spans="1:80" s="43" customFormat="1" ht="81" customHeight="1" x14ac:dyDescent="0.3">
      <c r="A58" s="7" t="s">
        <v>31</v>
      </c>
      <c r="B58" s="44" t="s">
        <v>368</v>
      </c>
      <c r="C58" s="31" t="s">
        <v>40</v>
      </c>
      <c r="D58" s="31" t="s">
        <v>367</v>
      </c>
      <c r="E58" s="32" t="s">
        <v>84</v>
      </c>
      <c r="F58" s="32" t="s">
        <v>41</v>
      </c>
      <c r="G58" s="32" t="s">
        <v>42</v>
      </c>
      <c r="H58" s="32" t="s">
        <v>43</v>
      </c>
      <c r="I58" s="17">
        <v>20000</v>
      </c>
      <c r="J58" s="36" t="s">
        <v>44</v>
      </c>
      <c r="K58" s="30" t="s">
        <v>383</v>
      </c>
      <c r="L58" s="62" t="s">
        <v>371</v>
      </c>
      <c r="M58" s="34"/>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row>
    <row r="59" spans="1:80" s="43" customFormat="1" ht="85.8" customHeight="1" x14ac:dyDescent="0.3">
      <c r="A59" s="7" t="s">
        <v>31</v>
      </c>
      <c r="B59" s="45" t="s">
        <v>365</v>
      </c>
      <c r="C59" s="32" t="s">
        <v>40</v>
      </c>
      <c r="D59" s="32" t="s">
        <v>366</v>
      </c>
      <c r="E59" s="32" t="s">
        <v>103</v>
      </c>
      <c r="F59" s="31" t="s">
        <v>41</v>
      </c>
      <c r="G59" s="32" t="s">
        <v>42</v>
      </c>
      <c r="H59" s="32" t="s">
        <v>43</v>
      </c>
      <c r="I59" s="17">
        <v>120000</v>
      </c>
      <c r="J59" s="30" t="s">
        <v>44</v>
      </c>
      <c r="K59" s="30" t="s">
        <v>419</v>
      </c>
      <c r="L59" s="65" t="s">
        <v>104</v>
      </c>
      <c r="M59" s="30"/>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row>
    <row r="60" spans="1:80" s="43" customFormat="1" ht="113.4" customHeight="1" x14ac:dyDescent="0.3">
      <c r="A60" s="7" t="s">
        <v>31</v>
      </c>
      <c r="B60" s="45" t="s">
        <v>369</v>
      </c>
      <c r="C60" s="32" t="s">
        <v>40</v>
      </c>
      <c r="D60" s="32" t="s">
        <v>324</v>
      </c>
      <c r="E60" s="32" t="s">
        <v>325</v>
      </c>
      <c r="F60" s="31" t="s">
        <v>41</v>
      </c>
      <c r="G60" s="32" t="s">
        <v>42</v>
      </c>
      <c r="H60" s="32" t="s">
        <v>43</v>
      </c>
      <c r="I60" s="17">
        <v>44500</v>
      </c>
      <c r="J60" s="30" t="s">
        <v>44</v>
      </c>
      <c r="K60" s="30" t="s">
        <v>384</v>
      </c>
      <c r="L60" s="65" t="s">
        <v>370</v>
      </c>
      <c r="M60" s="30"/>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row>
    <row r="61" spans="1:80" s="18" customFormat="1" ht="22.2" customHeight="1" x14ac:dyDescent="0.3">
      <c r="A61" s="7"/>
      <c r="B61" s="4" t="s">
        <v>32</v>
      </c>
      <c r="C61" s="4"/>
      <c r="D61" s="4"/>
      <c r="E61" s="4"/>
      <c r="F61" s="4"/>
      <c r="G61" s="4"/>
      <c r="H61" s="5"/>
      <c r="I61" s="6">
        <f>SUM(I62:I82)</f>
        <v>8792341</v>
      </c>
      <c r="J61" s="29"/>
      <c r="K61" s="29"/>
      <c r="L61" s="63"/>
      <c r="M61" s="29"/>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row>
    <row r="62" spans="1:80" s="37" customFormat="1" ht="88.2" customHeight="1" x14ac:dyDescent="0.3">
      <c r="A62" s="7" t="s">
        <v>31</v>
      </c>
      <c r="B62" s="31" t="s">
        <v>35</v>
      </c>
      <c r="C62" s="46" t="s">
        <v>36</v>
      </c>
      <c r="D62" s="32" t="s">
        <v>37</v>
      </c>
      <c r="E62" s="7" t="s">
        <v>161</v>
      </c>
      <c r="F62" s="31" t="s">
        <v>38</v>
      </c>
      <c r="G62" s="31" t="s">
        <v>28</v>
      </c>
      <c r="H62" s="31" t="s">
        <v>29</v>
      </c>
      <c r="I62" s="17">
        <v>1160000</v>
      </c>
      <c r="J62" s="36" t="s">
        <v>39</v>
      </c>
      <c r="K62" s="34" t="s">
        <v>45</v>
      </c>
      <c r="L62" s="62" t="s">
        <v>162</v>
      </c>
      <c r="M62" s="30"/>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row>
    <row r="63" spans="1:80" s="18" customFormat="1" ht="67.2" customHeight="1" x14ac:dyDescent="0.3">
      <c r="A63" s="7" t="s">
        <v>31</v>
      </c>
      <c r="B63" s="7" t="s">
        <v>363</v>
      </c>
      <c r="C63" s="31" t="s">
        <v>297</v>
      </c>
      <c r="D63" s="7" t="s">
        <v>72</v>
      </c>
      <c r="E63" s="7" t="s">
        <v>160</v>
      </c>
      <c r="F63" s="31" t="s">
        <v>38</v>
      </c>
      <c r="G63" s="31" t="s">
        <v>67</v>
      </c>
      <c r="H63" s="31" t="s">
        <v>64</v>
      </c>
      <c r="I63" s="17">
        <v>190000</v>
      </c>
      <c r="J63" s="36" t="s">
        <v>298</v>
      </c>
      <c r="K63" s="36" t="s">
        <v>299</v>
      </c>
      <c r="L63" s="62" t="s">
        <v>73</v>
      </c>
      <c r="M63" s="36"/>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row>
    <row r="64" spans="1:80" ht="145.80000000000001" customHeight="1" x14ac:dyDescent="0.3">
      <c r="A64" s="7" t="s">
        <v>31</v>
      </c>
      <c r="B64" s="31" t="s">
        <v>131</v>
      </c>
      <c r="C64" s="31" t="s">
        <v>132</v>
      </c>
      <c r="D64" s="31" t="s">
        <v>77</v>
      </c>
      <c r="E64" s="31" t="s">
        <v>133</v>
      </c>
      <c r="F64" s="7" t="s">
        <v>134</v>
      </c>
      <c r="G64" s="31" t="s">
        <v>67</v>
      </c>
      <c r="H64" s="31" t="s">
        <v>64</v>
      </c>
      <c r="I64" s="17">
        <v>435600</v>
      </c>
      <c r="J64" s="36" t="s">
        <v>135</v>
      </c>
      <c r="K64" s="36" t="s">
        <v>136</v>
      </c>
      <c r="L64" s="62" t="s">
        <v>158</v>
      </c>
      <c r="M64" s="36"/>
    </row>
    <row r="65" spans="1:80" s="42" customFormat="1" ht="79.8" customHeight="1" x14ac:dyDescent="0.3">
      <c r="A65" s="7" t="s">
        <v>31</v>
      </c>
      <c r="B65" s="7" t="s">
        <v>385</v>
      </c>
      <c r="C65" s="7" t="s">
        <v>386</v>
      </c>
      <c r="D65" s="7" t="s">
        <v>352</v>
      </c>
      <c r="E65" s="7" t="s">
        <v>353</v>
      </c>
      <c r="F65" s="7" t="s">
        <v>355</v>
      </c>
      <c r="G65" s="7" t="s">
        <v>28</v>
      </c>
      <c r="H65" s="7" t="s">
        <v>329</v>
      </c>
      <c r="I65" s="17">
        <v>67000</v>
      </c>
      <c r="J65" s="7" t="s">
        <v>356</v>
      </c>
      <c r="K65" s="7" t="s">
        <v>357</v>
      </c>
      <c r="L65" s="67" t="s">
        <v>358</v>
      </c>
      <c r="M65" s="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row>
    <row r="66" spans="1:80" s="42" customFormat="1" ht="79.8" customHeight="1" x14ac:dyDescent="0.3">
      <c r="A66" s="7" t="s">
        <v>31</v>
      </c>
      <c r="B66" s="7" t="s">
        <v>387</v>
      </c>
      <c r="C66" s="7" t="s">
        <v>386</v>
      </c>
      <c r="D66" s="7" t="s">
        <v>327</v>
      </c>
      <c r="E66" s="7" t="s">
        <v>388</v>
      </c>
      <c r="F66" s="7" t="s">
        <v>134</v>
      </c>
      <c r="G66" s="7" t="s">
        <v>28</v>
      </c>
      <c r="H66" s="7" t="s">
        <v>329</v>
      </c>
      <c r="I66" s="17">
        <v>450908</v>
      </c>
      <c r="J66" s="7" t="s">
        <v>356</v>
      </c>
      <c r="K66" s="7" t="s">
        <v>354</v>
      </c>
      <c r="L66" s="67" t="s">
        <v>30</v>
      </c>
      <c r="M66" s="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row>
    <row r="67" spans="1:80" ht="192.6" customHeight="1" x14ac:dyDescent="0.3">
      <c r="A67" s="7" t="s">
        <v>31</v>
      </c>
      <c r="B67" s="31" t="s">
        <v>137</v>
      </c>
      <c r="C67" s="31" t="s">
        <v>63</v>
      </c>
      <c r="D67" s="31" t="s">
        <v>77</v>
      </c>
      <c r="E67" s="47" t="s">
        <v>157</v>
      </c>
      <c r="F67" s="7" t="s">
        <v>74</v>
      </c>
      <c r="G67" s="31" t="s">
        <v>67</v>
      </c>
      <c r="H67" s="31" t="s">
        <v>64</v>
      </c>
      <c r="I67" s="17">
        <v>816000</v>
      </c>
      <c r="J67" s="36" t="s">
        <v>68</v>
      </c>
      <c r="K67" s="36" t="s">
        <v>138</v>
      </c>
      <c r="L67" s="62" t="s">
        <v>413</v>
      </c>
      <c r="M67" s="36"/>
    </row>
    <row r="68" spans="1:80" ht="67.2" customHeight="1" x14ac:dyDescent="0.3">
      <c r="A68" s="7" t="s">
        <v>130</v>
      </c>
      <c r="B68" s="31" t="s">
        <v>139</v>
      </c>
      <c r="C68" s="31" t="s">
        <v>63</v>
      </c>
      <c r="D68" s="31" t="s">
        <v>77</v>
      </c>
      <c r="E68" s="47" t="s">
        <v>389</v>
      </c>
      <c r="F68" s="7" t="s">
        <v>74</v>
      </c>
      <c r="G68" s="31" t="s">
        <v>67</v>
      </c>
      <c r="H68" s="31" t="s">
        <v>64</v>
      </c>
      <c r="I68" s="17">
        <v>645368</v>
      </c>
      <c r="J68" s="36" t="s">
        <v>68</v>
      </c>
      <c r="K68" s="36" t="s">
        <v>140</v>
      </c>
      <c r="L68" s="62" t="s">
        <v>159</v>
      </c>
      <c r="M68" s="36"/>
    </row>
    <row r="69" spans="1:80" ht="130.80000000000001" customHeight="1" x14ac:dyDescent="0.3">
      <c r="A69" s="34" t="s">
        <v>31</v>
      </c>
      <c r="B69" s="36" t="s">
        <v>141</v>
      </c>
      <c r="C69" s="31" t="s">
        <v>63</v>
      </c>
      <c r="D69" s="31" t="s">
        <v>155</v>
      </c>
      <c r="E69" s="47" t="s">
        <v>156</v>
      </c>
      <c r="F69" s="7" t="s">
        <v>74</v>
      </c>
      <c r="G69" s="31" t="s">
        <v>67</v>
      </c>
      <c r="H69" s="31" t="s">
        <v>64</v>
      </c>
      <c r="I69" s="17">
        <v>241823</v>
      </c>
      <c r="J69" s="36" t="s">
        <v>68</v>
      </c>
      <c r="K69" s="36" t="s">
        <v>142</v>
      </c>
      <c r="L69" s="62" t="s">
        <v>390</v>
      </c>
      <c r="M69" s="36"/>
    </row>
    <row r="70" spans="1:80" ht="109.8" customHeight="1" x14ac:dyDescent="0.3">
      <c r="A70" s="34" t="s">
        <v>31</v>
      </c>
      <c r="B70" s="36" t="s">
        <v>143</v>
      </c>
      <c r="C70" s="31" t="s">
        <v>63</v>
      </c>
      <c r="D70" s="31" t="s">
        <v>77</v>
      </c>
      <c r="E70" s="47" t="s">
        <v>153</v>
      </c>
      <c r="F70" s="7" t="s">
        <v>134</v>
      </c>
      <c r="G70" s="31" t="s">
        <v>67</v>
      </c>
      <c r="H70" s="31" t="s">
        <v>64</v>
      </c>
      <c r="I70" s="17">
        <v>159000</v>
      </c>
      <c r="J70" s="36" t="s">
        <v>135</v>
      </c>
      <c r="K70" s="36" t="s">
        <v>144</v>
      </c>
      <c r="L70" s="62" t="s">
        <v>391</v>
      </c>
      <c r="M70" s="36"/>
    </row>
    <row r="71" spans="1:80" ht="83.4" customHeight="1" x14ac:dyDescent="0.3">
      <c r="A71" s="34" t="s">
        <v>31</v>
      </c>
      <c r="B71" s="36" t="s">
        <v>145</v>
      </c>
      <c r="C71" s="31" t="s">
        <v>63</v>
      </c>
      <c r="D71" s="31" t="s">
        <v>92</v>
      </c>
      <c r="E71" s="47" t="s">
        <v>417</v>
      </c>
      <c r="F71" s="7" t="s">
        <v>74</v>
      </c>
      <c r="G71" s="31" t="s">
        <v>67</v>
      </c>
      <c r="H71" s="31" t="s">
        <v>64</v>
      </c>
      <c r="I71" s="17">
        <v>85000</v>
      </c>
      <c r="J71" s="36" t="s">
        <v>68</v>
      </c>
      <c r="K71" s="36" t="s">
        <v>144</v>
      </c>
      <c r="L71" s="62" t="s">
        <v>392</v>
      </c>
      <c r="M71" s="36"/>
    </row>
    <row r="72" spans="1:80" s="18" customFormat="1" ht="100.2" customHeight="1" x14ac:dyDescent="0.3">
      <c r="A72" s="7" t="s">
        <v>31</v>
      </c>
      <c r="B72" s="31" t="s">
        <v>75</v>
      </c>
      <c r="C72" s="31" t="s">
        <v>63</v>
      </c>
      <c r="D72" s="31" t="s">
        <v>77</v>
      </c>
      <c r="E72" s="47" t="s">
        <v>76</v>
      </c>
      <c r="F72" s="7" t="s">
        <v>51</v>
      </c>
      <c r="G72" s="31" t="s">
        <v>67</v>
      </c>
      <c r="H72" s="31" t="s">
        <v>64</v>
      </c>
      <c r="I72" s="17">
        <v>214000</v>
      </c>
      <c r="J72" s="36" t="s">
        <v>68</v>
      </c>
      <c r="K72" s="36" t="s">
        <v>78</v>
      </c>
      <c r="L72" s="62" t="s">
        <v>154</v>
      </c>
      <c r="M72" s="30"/>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row>
    <row r="73" spans="1:80" ht="67.2" customHeight="1" x14ac:dyDescent="0.3">
      <c r="A73" s="7" t="s">
        <v>79</v>
      </c>
      <c r="B73" s="31" t="s">
        <v>150</v>
      </c>
      <c r="C73" s="31" t="s">
        <v>146</v>
      </c>
      <c r="D73" s="31" t="s">
        <v>37</v>
      </c>
      <c r="E73" s="47" t="s">
        <v>151</v>
      </c>
      <c r="F73" s="7" t="s">
        <v>80</v>
      </c>
      <c r="G73" s="31" t="s">
        <v>67</v>
      </c>
      <c r="H73" s="31" t="s">
        <v>64</v>
      </c>
      <c r="I73" s="17">
        <v>100000</v>
      </c>
      <c r="J73" s="36" t="s">
        <v>65</v>
      </c>
      <c r="K73" s="36" t="s">
        <v>66</v>
      </c>
      <c r="L73" s="62" t="s">
        <v>108</v>
      </c>
      <c r="M73" s="36"/>
    </row>
    <row r="74" spans="1:80" ht="67.2" customHeight="1" x14ac:dyDescent="0.3">
      <c r="A74" s="31" t="s">
        <v>79</v>
      </c>
      <c r="B74" s="31" t="s">
        <v>152</v>
      </c>
      <c r="C74" s="31" t="s">
        <v>147</v>
      </c>
      <c r="D74" s="31" t="s">
        <v>37</v>
      </c>
      <c r="E74" s="47" t="s">
        <v>148</v>
      </c>
      <c r="F74" s="31" t="s">
        <v>80</v>
      </c>
      <c r="G74" s="31" t="s">
        <v>67</v>
      </c>
      <c r="H74" s="31" t="s">
        <v>64</v>
      </c>
      <c r="I74" s="17">
        <v>248000</v>
      </c>
      <c r="J74" s="36" t="s">
        <v>65</v>
      </c>
      <c r="K74" s="36" t="s">
        <v>149</v>
      </c>
      <c r="L74" s="62" t="s">
        <v>414</v>
      </c>
      <c r="M74" s="36"/>
    </row>
    <row r="75" spans="1:80" s="50" customFormat="1" ht="103.8" customHeight="1" x14ac:dyDescent="0.3">
      <c r="A75" s="7" t="s">
        <v>300</v>
      </c>
      <c r="B75" s="48" t="s">
        <v>326</v>
      </c>
      <c r="C75" s="34" t="s">
        <v>395</v>
      </c>
      <c r="D75" s="49" t="s">
        <v>327</v>
      </c>
      <c r="E75" s="7" t="s">
        <v>396</v>
      </c>
      <c r="F75" s="7" t="s">
        <v>328</v>
      </c>
      <c r="G75" s="31" t="s">
        <v>67</v>
      </c>
      <c r="H75" s="34" t="s">
        <v>330</v>
      </c>
      <c r="I75" s="17">
        <v>1389242</v>
      </c>
      <c r="J75" s="34" t="s">
        <v>48</v>
      </c>
      <c r="K75" s="48" t="s">
        <v>331</v>
      </c>
      <c r="L75" s="67" t="s">
        <v>332</v>
      </c>
      <c r="M75" s="7"/>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row>
    <row r="76" spans="1:80" s="53" customFormat="1" ht="95.4" customHeight="1" x14ac:dyDescent="0.3">
      <c r="A76" s="7" t="s">
        <v>300</v>
      </c>
      <c r="B76" s="7" t="s">
        <v>334</v>
      </c>
      <c r="C76" s="7" t="s">
        <v>393</v>
      </c>
      <c r="D76" s="49" t="s">
        <v>327</v>
      </c>
      <c r="E76" s="7" t="s">
        <v>335</v>
      </c>
      <c r="F76" s="7" t="s">
        <v>328</v>
      </c>
      <c r="G76" s="31" t="s">
        <v>67</v>
      </c>
      <c r="H76" s="7" t="s">
        <v>64</v>
      </c>
      <c r="I76" s="17">
        <v>321300</v>
      </c>
      <c r="J76" s="34" t="s">
        <v>48</v>
      </c>
      <c r="K76" s="7" t="s">
        <v>336</v>
      </c>
      <c r="L76" s="67" t="s">
        <v>337</v>
      </c>
      <c r="M76" s="54"/>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s="53" customFormat="1" ht="178.2" customHeight="1" x14ac:dyDescent="0.3">
      <c r="A77" s="7" t="s">
        <v>300</v>
      </c>
      <c r="B77" s="7" t="s">
        <v>338</v>
      </c>
      <c r="C77" s="7" t="s">
        <v>394</v>
      </c>
      <c r="D77" s="49" t="s">
        <v>327</v>
      </c>
      <c r="E77" s="7" t="s">
        <v>335</v>
      </c>
      <c r="F77" s="7" t="s">
        <v>328</v>
      </c>
      <c r="G77" s="31" t="s">
        <v>67</v>
      </c>
      <c r="H77" s="7" t="s">
        <v>64</v>
      </c>
      <c r="I77" s="17">
        <v>600000</v>
      </c>
      <c r="J77" s="34" t="s">
        <v>48</v>
      </c>
      <c r="K77" s="7" t="s">
        <v>339</v>
      </c>
      <c r="L77" s="67" t="s">
        <v>337</v>
      </c>
      <c r="M77" s="54"/>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s="53" customFormat="1" ht="127.2" customHeight="1" x14ac:dyDescent="0.3">
      <c r="A78" s="7" t="s">
        <v>300</v>
      </c>
      <c r="B78" s="7" t="s">
        <v>340</v>
      </c>
      <c r="C78" s="7" t="s">
        <v>394</v>
      </c>
      <c r="D78" s="49" t="s">
        <v>327</v>
      </c>
      <c r="E78" s="7" t="s">
        <v>335</v>
      </c>
      <c r="F78" s="7" t="s">
        <v>328</v>
      </c>
      <c r="G78" s="31" t="s">
        <v>67</v>
      </c>
      <c r="H78" s="7" t="s">
        <v>64</v>
      </c>
      <c r="I78" s="17">
        <v>485100</v>
      </c>
      <c r="J78" s="34" t="s">
        <v>48</v>
      </c>
      <c r="K78" s="7" t="s">
        <v>341</v>
      </c>
      <c r="L78" s="67" t="s">
        <v>342</v>
      </c>
      <c r="M78" s="54"/>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s="53" customFormat="1" ht="150.6" customHeight="1" x14ac:dyDescent="0.3">
      <c r="A79" s="7" t="s">
        <v>31</v>
      </c>
      <c r="B79" s="7" t="s">
        <v>343</v>
      </c>
      <c r="C79" s="7" t="s">
        <v>397</v>
      </c>
      <c r="D79" s="49" t="s">
        <v>327</v>
      </c>
      <c r="E79" s="7" t="s">
        <v>335</v>
      </c>
      <c r="F79" s="7" t="s">
        <v>328</v>
      </c>
      <c r="G79" s="31" t="s">
        <v>67</v>
      </c>
      <c r="H79" s="7" t="s">
        <v>64</v>
      </c>
      <c r="I79" s="17">
        <v>749000</v>
      </c>
      <c r="J79" s="34" t="s">
        <v>48</v>
      </c>
      <c r="K79" s="7" t="s">
        <v>344</v>
      </c>
      <c r="L79" s="67" t="s">
        <v>337</v>
      </c>
      <c r="M79" s="54"/>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row>
    <row r="80" spans="1:80" s="53" customFormat="1" ht="114" customHeight="1" x14ac:dyDescent="0.3">
      <c r="A80" s="7" t="s">
        <v>79</v>
      </c>
      <c r="B80" s="7" t="s">
        <v>345</v>
      </c>
      <c r="C80" s="55" t="s">
        <v>361</v>
      </c>
      <c r="D80" s="49" t="s">
        <v>327</v>
      </c>
      <c r="E80" s="7" t="s">
        <v>346</v>
      </c>
      <c r="F80" s="7" t="s">
        <v>333</v>
      </c>
      <c r="G80" s="31" t="s">
        <v>67</v>
      </c>
      <c r="H80" s="7" t="s">
        <v>64</v>
      </c>
      <c r="I80" s="17">
        <v>135000</v>
      </c>
      <c r="J80" s="34" t="s">
        <v>48</v>
      </c>
      <c r="K80" s="7" t="s">
        <v>399</v>
      </c>
      <c r="L80" s="67" t="s">
        <v>400</v>
      </c>
      <c r="M80" s="54"/>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row>
    <row r="81" spans="1:80" s="53" customFormat="1" ht="97.2" customHeight="1" x14ac:dyDescent="0.3">
      <c r="A81" s="7" t="s">
        <v>79</v>
      </c>
      <c r="B81" s="7" t="s">
        <v>409</v>
      </c>
      <c r="C81" s="7" t="s">
        <v>359</v>
      </c>
      <c r="D81" s="49" t="s">
        <v>37</v>
      </c>
      <c r="E81" s="7"/>
      <c r="F81" s="7" t="s">
        <v>333</v>
      </c>
      <c r="G81" s="31" t="s">
        <v>67</v>
      </c>
      <c r="H81" s="7" t="s">
        <v>64</v>
      </c>
      <c r="I81" s="17">
        <v>150000</v>
      </c>
      <c r="J81" s="34" t="s">
        <v>48</v>
      </c>
      <c r="K81" s="7" t="s">
        <v>348</v>
      </c>
      <c r="L81" s="67" t="s">
        <v>415</v>
      </c>
      <c r="M81" s="7" t="s">
        <v>398</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row>
    <row r="82" spans="1:80" s="53" customFormat="1" ht="126" customHeight="1" x14ac:dyDescent="0.3">
      <c r="A82" s="7" t="s">
        <v>31</v>
      </c>
      <c r="B82" s="7" t="s">
        <v>349</v>
      </c>
      <c r="C82" s="7" t="s">
        <v>360</v>
      </c>
      <c r="D82" s="49" t="s">
        <v>364</v>
      </c>
      <c r="E82" s="59" t="s">
        <v>404</v>
      </c>
      <c r="F82" s="7" t="s">
        <v>333</v>
      </c>
      <c r="G82" s="31" t="s">
        <v>67</v>
      </c>
      <c r="H82" s="7" t="s">
        <v>64</v>
      </c>
      <c r="I82" s="17">
        <v>150000</v>
      </c>
      <c r="J82" s="34" t="s">
        <v>48</v>
      </c>
      <c r="K82" s="7" t="s">
        <v>350</v>
      </c>
      <c r="L82" s="67" t="s">
        <v>351</v>
      </c>
      <c r="M82" s="7"/>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row>
    <row r="83" spans="1:80" s="18" customFormat="1" ht="22.2" customHeight="1" x14ac:dyDescent="0.3">
      <c r="A83" s="7"/>
      <c r="B83" s="4" t="s">
        <v>401</v>
      </c>
      <c r="C83" s="4"/>
      <c r="D83" s="4"/>
      <c r="E83" s="4"/>
      <c r="F83" s="4"/>
      <c r="G83" s="4"/>
      <c r="H83" s="5"/>
      <c r="I83" s="6">
        <f>SUM(I84:I93)</f>
        <v>20000</v>
      </c>
      <c r="J83" s="29"/>
      <c r="K83" s="29"/>
      <c r="L83" s="63"/>
      <c r="M83" s="29"/>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row>
    <row r="84" spans="1:80" s="37" customFormat="1" ht="101.4" customHeight="1" x14ac:dyDescent="0.3">
      <c r="A84" s="52" t="s">
        <v>79</v>
      </c>
      <c r="B84" s="52" t="s">
        <v>406</v>
      </c>
      <c r="C84" s="52" t="s">
        <v>407</v>
      </c>
      <c r="D84" s="51" t="s">
        <v>37</v>
      </c>
      <c r="E84" s="59"/>
      <c r="F84" s="52" t="s">
        <v>333</v>
      </c>
      <c r="G84" s="31" t="s">
        <v>405</v>
      </c>
      <c r="H84" s="52" t="s">
        <v>347</v>
      </c>
      <c r="I84" s="17">
        <v>20000</v>
      </c>
      <c r="J84" s="58" t="s">
        <v>402</v>
      </c>
      <c r="K84" s="52" t="s">
        <v>403</v>
      </c>
      <c r="L84" s="82" t="s">
        <v>408</v>
      </c>
      <c r="M84" s="7" t="s">
        <v>398</v>
      </c>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row>
    <row r="85" spans="1:80" ht="12.6" customHeight="1" x14ac:dyDescent="0.3">
      <c r="A85" s="11" t="s">
        <v>9</v>
      </c>
      <c r="B85" s="12"/>
      <c r="C85" s="1"/>
      <c r="D85" s="1"/>
      <c r="E85" s="1"/>
      <c r="F85" s="1"/>
      <c r="G85" s="1"/>
      <c r="H85" s="1"/>
      <c r="I85" s="22"/>
      <c r="J85" s="1"/>
      <c r="K85" s="1"/>
      <c r="L85" s="1"/>
      <c r="M85" s="1"/>
    </row>
    <row r="86" spans="1:80" ht="12.6" customHeight="1" x14ac:dyDescent="0.3">
      <c r="A86" s="13" t="s">
        <v>10</v>
      </c>
      <c r="B86" s="95" t="s">
        <v>11</v>
      </c>
      <c r="C86" s="95"/>
      <c r="D86" s="95"/>
      <c r="E86" s="95"/>
      <c r="F86" s="95"/>
      <c r="G86" s="95"/>
      <c r="H86" s="95"/>
      <c r="I86" s="95"/>
      <c r="J86" s="95"/>
      <c r="K86" s="95"/>
      <c r="L86" s="95"/>
      <c r="M86" s="95"/>
    </row>
    <row r="87" spans="1:80" ht="12.6" customHeight="1" x14ac:dyDescent="0.3">
      <c r="A87" s="13" t="s">
        <v>12</v>
      </c>
      <c r="B87" s="95" t="s">
        <v>26</v>
      </c>
      <c r="C87" s="95"/>
      <c r="D87" s="95"/>
      <c r="E87" s="95"/>
      <c r="F87" s="95"/>
      <c r="G87" s="95"/>
      <c r="H87" s="95"/>
      <c r="I87" s="95"/>
      <c r="J87" s="95"/>
      <c r="K87" s="95"/>
      <c r="L87" s="95"/>
      <c r="M87" s="95"/>
    </row>
    <row r="88" spans="1:80" ht="12.6" customHeight="1" x14ac:dyDescent="0.3">
      <c r="A88" s="13" t="s">
        <v>13</v>
      </c>
      <c r="B88" s="95" t="s">
        <v>14</v>
      </c>
      <c r="C88" s="95"/>
      <c r="D88" s="95"/>
      <c r="E88" s="95"/>
      <c r="F88" s="95"/>
      <c r="G88" s="95"/>
      <c r="H88" s="95"/>
      <c r="I88" s="95"/>
      <c r="J88" s="95"/>
      <c r="K88" s="95"/>
      <c r="L88" s="95"/>
      <c r="M88" s="95"/>
    </row>
    <row r="89" spans="1:80" ht="12.6" customHeight="1" x14ac:dyDescent="0.3">
      <c r="A89" s="13" t="s">
        <v>15</v>
      </c>
      <c r="B89" s="96" t="s">
        <v>27</v>
      </c>
      <c r="C89" s="96"/>
      <c r="D89" s="96"/>
      <c r="E89" s="96"/>
      <c r="F89" s="96"/>
      <c r="G89" s="96"/>
      <c r="H89" s="96"/>
      <c r="I89" s="96"/>
      <c r="J89" s="96"/>
      <c r="K89" s="96"/>
      <c r="L89" s="96"/>
      <c r="M89" s="96"/>
    </row>
    <row r="90" spans="1:80" ht="12.6" customHeight="1" x14ac:dyDescent="0.3">
      <c r="A90" s="13" t="s">
        <v>16</v>
      </c>
      <c r="B90" s="1" t="s">
        <v>17</v>
      </c>
      <c r="C90" s="1"/>
      <c r="D90" s="1"/>
      <c r="E90" s="2"/>
      <c r="F90" s="2"/>
      <c r="G90" s="2"/>
      <c r="H90" s="2"/>
      <c r="I90" s="2"/>
      <c r="J90" s="2"/>
      <c r="K90" s="2"/>
      <c r="L90" s="2"/>
      <c r="M90" s="2"/>
    </row>
    <row r="91" spans="1:80" ht="12.6" customHeight="1" x14ac:dyDescent="0.3">
      <c r="A91" s="13" t="s">
        <v>18</v>
      </c>
      <c r="B91" s="1" t="s">
        <v>19</v>
      </c>
      <c r="C91" s="1"/>
      <c r="D91" s="1"/>
      <c r="E91" s="2"/>
      <c r="F91" s="2"/>
      <c r="G91" s="2"/>
      <c r="H91" s="2"/>
      <c r="I91" s="2"/>
      <c r="J91" s="2"/>
      <c r="K91" s="2"/>
      <c r="L91" s="2"/>
      <c r="M91" s="2"/>
    </row>
    <row r="92" spans="1:80" ht="12.6" customHeight="1" x14ac:dyDescent="0.3">
      <c r="A92" s="13" t="s">
        <v>20</v>
      </c>
      <c r="B92" s="96" t="s">
        <v>21</v>
      </c>
      <c r="C92" s="96"/>
      <c r="D92" s="96"/>
      <c r="E92" s="96"/>
      <c r="F92" s="96"/>
      <c r="G92" s="96"/>
      <c r="H92" s="96"/>
      <c r="I92" s="96"/>
      <c r="J92" s="96"/>
      <c r="K92" s="96"/>
      <c r="L92" s="96"/>
      <c r="M92" s="96"/>
    </row>
    <row r="93" spans="1:80" ht="12.6" customHeight="1" x14ac:dyDescent="0.3">
      <c r="A93" s="13" t="s">
        <v>22</v>
      </c>
      <c r="B93" s="11" t="s">
        <v>23</v>
      </c>
      <c r="C93" s="1"/>
      <c r="D93" s="1"/>
      <c r="E93" s="1"/>
      <c r="F93" s="1"/>
      <c r="G93" s="1"/>
      <c r="H93" s="1"/>
      <c r="I93" s="22"/>
      <c r="J93" s="1"/>
      <c r="K93" s="1"/>
      <c r="L93" s="1"/>
      <c r="M93" s="1"/>
    </row>
  </sheetData>
  <mergeCells count="6">
    <mergeCell ref="B88:M88"/>
    <mergeCell ref="B89:M89"/>
    <mergeCell ref="B92:M92"/>
    <mergeCell ref="A1:M1"/>
    <mergeCell ref="B86:M86"/>
    <mergeCell ref="B87:M87"/>
  </mergeCells>
  <phoneticPr fontId="18" type="noConversion"/>
  <hyperlinks>
    <hyperlink ref="J35" r:id="rId1" display="https://www.nari.org.tw/"/>
  </hyperlinks>
  <printOptions horizontalCentered="1"/>
  <pageMargins left="0.17" right="0.18" top="0.51181102362204722" bottom="0.47244094488188981" header="0" footer="0.11811023622047245"/>
  <pageSetup paperSize="9" scale="80" orientation="landscape" r:id="rId2"/>
  <headerFooter>
    <oddFooter>&amp;C~&amp;P~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工作表</vt:lpstr>
      <vt:lpstr>工作表!Print_Area</vt:lpstr>
      <vt:lpstr>工作表!Print_Titles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陳寶珠</cp:lastModifiedBy>
  <cp:lastPrinted>2026-01-26T07:48:50Z</cp:lastPrinted>
  <dcterms:created xsi:type="dcterms:W3CDTF">2020-11-02T02:13:46Z</dcterms:created>
  <dcterms:modified xsi:type="dcterms:W3CDTF">2026-01-26T07:54:02Z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