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60520_2主計室劉欣宜\"/>
    </mc:Choice>
  </mc:AlternateContent>
  <xr:revisionPtr revIDLastSave="0" documentId="13_ncr:1_{3819249F-217C-40B6-BB5C-D20D306642CF}" xr6:coauthVersionLast="36" xr6:coauthVersionMax="36" xr10:uidLastSave="{00000000-0000-0000-0000-000000000000}"/>
  <bookViews>
    <workbookView xWindow="0" yWindow="0" windowWidth="20160" windowHeight="9210" xr2:uid="{00000000-000D-0000-FFFF-FFFF00000000}"/>
  </bookViews>
  <sheets>
    <sheet name="工作表" sheetId="2" r:id="rId1"/>
  </sheets>
  <definedNames>
    <definedName name="_xlnm.Print_Titles" localSheetId="0">工作表!$1:$3</definedName>
  </definedNames>
  <calcPr calcId="191029"/>
</workbook>
</file>

<file path=xl/calcChain.xml><?xml version="1.0" encoding="utf-8"?>
<calcChain xmlns="http://schemas.openxmlformats.org/spreadsheetml/2006/main">
  <c r="I23" i="2" l="1"/>
  <c r="I22" i="2"/>
  <c r="I21" i="2"/>
  <c r="I20" i="2"/>
  <c r="I19" i="2"/>
  <c r="I18" i="2"/>
  <c r="I17" i="2"/>
  <c r="I16" i="2"/>
  <c r="I15" i="2"/>
  <c r="I14" i="2"/>
  <c r="I13" i="2"/>
  <c r="I12" i="2"/>
  <c r="I28" i="2" l="1"/>
  <c r="I4" i="2" l="1"/>
</calcChain>
</file>

<file path=xl/sharedStrings.xml><?xml version="1.0" encoding="utf-8"?>
<sst xmlns="http://schemas.openxmlformats.org/spreadsheetml/2006/main" count="311" uniqueCount="155">
  <si>
    <t>單位：元</t>
  </si>
  <si>
    <t>機關名稱</t>
  </si>
  <si>
    <t>宣導項目、標題及內容</t>
  </si>
  <si>
    <t>標案/契約名稱</t>
  </si>
  <si>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</si>
  <si>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</si>
  <si>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</si>
  <si>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</si>
  <si>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</si>
  <si>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</si>
  <si>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</si>
  <si>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備註</t>
  </si>
  <si>
    <t>填表說明：</t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</si>
  <si>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</si>
  <si>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</si>
  <si>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</si>
  <si>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3.</t>
  </si>
  <si>
    <t>「標案/契約名稱」請填列政府電子採購網之「標案名稱」，倘為小額採購、行政委託及補助案件等無須刊登政府電子採購網者，則以辦理媒體政策及業務宣導相關文件（如契約等）之案名填列。</t>
  </si>
  <si>
    <t>4.</t>
  </si>
  <si>
    <t>5.</t>
  </si>
  <si>
    <t>「執行單位」係指各機關或國營事業之內部業務承辦單位。</t>
  </si>
  <si>
    <t>6.</t>
  </si>
  <si>
    <t>「預算來源」請查填總預算、○○特別預算、國營事業、非營業特種基金或財團法人預算。</t>
  </si>
  <si>
    <t>7.</t>
  </si>
  <si>
    <t>「預算科目」屬總預算、特別預算及政事型特種基金請填至業務(工作)計畫；業權型基金填至損益表（收支餘絀表）3級科目（xx成本或xx費用）；財團法人填至收支營運表3級科目（xx支出或xx費用）。</t>
  </si>
  <si>
    <t>8.</t>
  </si>
  <si>
    <t>機關如有公益或廠商回饋免費廣告等補充說明，請列入備註欄表達。</t>
  </si>
  <si>
    <t>受委託
廠商名稱</t>
    <phoneticPr fontId="18" type="noConversion"/>
  </si>
  <si>
    <t>刊登或
託播對象</t>
    <phoneticPr fontId="18" type="noConversion"/>
  </si>
  <si>
    <t>「機關名稱」應包含國營事業、基金、財團法人，所稱之財團法人，係指政府捐助基金50％以上成立之財團法人。</t>
  </si>
  <si>
    <t>「宣導期程」請依委託製播宣導之涵蓋期程，並針對季內刊登(播出)時間或次數填列，如109.10.01-109.12.31(涵蓋期程)；109.10.01、109.12.01(播出時間)或2次(刊登次數)。</t>
    <phoneticPr fontId="18" type="noConversion"/>
  </si>
  <si>
    <t>微電腦瓦斯表宣導</t>
    <phoneticPr fontId="18" type="noConversion"/>
  </si>
  <si>
    <t>微電腦瓦斯表推廣計畫</t>
    <phoneticPr fontId="18" type="noConversion"/>
  </si>
  <si>
    <t>網路媒體</t>
    <phoneticPr fontId="18" type="noConversion"/>
  </si>
  <si>
    <t>油氣組</t>
    <phoneticPr fontId="18" type="noConversion"/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</si>
  <si>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</si>
  <si>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</si>
  <si>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</si>
  <si>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透過Facebook不定時更新資訊，提供微電腦瓦斯表相關介紹，讓民眾更瞭解微電腦瓦斯表。</t>
    <phoneticPr fontId="18" type="noConversion"/>
  </si>
  <si>
    <t>Facebook</t>
  </si>
  <si>
    <t>能源署</t>
    <phoneticPr fontId="18" type="noConversion"/>
  </si>
  <si>
    <t>石油基金</t>
  </si>
  <si>
    <t>將於後續月份撥付。</t>
    <phoneticPr fontId="18" type="noConversion"/>
  </si>
  <si>
    <t>能源基金</t>
    <phoneticPr fontId="18" type="noConversion"/>
  </si>
  <si>
    <t>非營業特種基金預算(能源研究發展基金)</t>
    <phoneticPr fontId="18" type="noConversion"/>
  </si>
  <si>
    <t>能源議題推廣研析及因應策略規劃</t>
  </si>
  <si>
    <t>網路媒體</t>
  </si>
  <si>
    <t>秘書室</t>
  </si>
  <si>
    <t>能源研究發展工作計畫</t>
  </si>
  <si>
    <t>再生能源知識</t>
  </si>
  <si>
    <t>泛科知識股份有限公司</t>
  </si>
  <si>
    <t>節能小撇步</t>
  </si>
  <si>
    <t>能源署</t>
    <phoneticPr fontId="18" type="noConversion"/>
  </si>
  <si>
    <t>微電腦瓦斯表宣導</t>
    <phoneticPr fontId="18" type="noConversion"/>
  </si>
  <si>
    <t>微電腦瓦斯表推廣計畫</t>
    <phoneticPr fontId="28" type="noConversion"/>
  </si>
  <si>
    <t>承裝配線作業使用資訊系統查詢合格登記省時又可靠</t>
    <phoneticPr fontId="18" type="noConversion"/>
  </si>
  <si>
    <t>網路媒體</t>
    <phoneticPr fontId="18" type="noConversion"/>
  </si>
  <si>
    <t>非營業特種基金預算(能源研究發展基金)</t>
    <phoneticPr fontId="18" type="noConversion"/>
  </si>
  <si>
    <t>資拓宏宇國際股份有限公司</t>
    <phoneticPr fontId="18" type="noConversion"/>
  </si>
  <si>
    <t>能源研究發展工作計畫</t>
    <phoneticPr fontId="18" type="noConversion"/>
  </si>
  <si>
    <t xml:space="preserve"> Google多媒體廣告聯播網(GDN)</t>
    <phoneticPr fontId="18" type="noConversion"/>
  </si>
  <si>
    <t>電力組</t>
    <phoneticPr fontId="18" type="noConversion"/>
  </si>
  <si>
    <t>電力工程行業制度管理及資訊系統研析計畫</t>
    <phoneticPr fontId="18" type="noConversion"/>
  </si>
  <si>
    <t>公益託播。</t>
    <phoneticPr fontId="18" type="noConversion"/>
  </si>
  <si>
    <t>115.03.04-115.03.30</t>
  </si>
  <si>
    <t>3月初天氣濕冷，介紹貯熱式電熱水器的節能祕訣；分享氣候變遷、家電普及、遠距辦公實行等造成用電量增加，推廣使用高效率家電、汰舊換新補助及節能習慣；介紹開窗通風的對流原理，從源頭減少空調使用。共發布3篇節能主題貼文，從生活議題宣導節能技巧。</t>
  </si>
  <si>
    <t>115.03.05-115.03.31</t>
  </si>
  <si>
    <t>整理屋頂光電、建築物光電補助資訊，以及屋頂光電的優點和回收方式；介紹4種海洋能技術原理；分享科學家發現離岸風機底部形成的生態圈。共發布4篇再生能源知識貼文，以科學新知打破民眾對綠能的迷思，並宣傳補助資訊。</t>
  </si>
  <si>
    <t>電力科普知識</t>
  </si>
  <si>
    <t>115.03.12-115.03.24</t>
  </si>
  <si>
    <t>以圖表說明PowerCouple、能源流程的概念；用體質比喻慣量，並說明儲能系統對電網的重要性。共發布3篇電力科普知識貼文，結合圖文轉譯電力知識，讓民眾容易理解。</t>
  </si>
  <si>
    <t>透過在Google搜尋引擎上刊登關鍵字廣告，讓更多的民眾看到與利用，提高整體為民服務之效果，鼓勵民眾能多多尋找合格登記團隊來進行相關電力工程施作及維護。鑒於網路已成為前三大主流之媒體趨勢，期望共創安全用電生活環境。</t>
    <phoneticPr fontId="18" type="noConversion"/>
  </si>
  <si>
    <t>經濟部能源署(含各基金)115年4月份媒體政策及業務宣導執行情形表</t>
    <phoneticPr fontId="18" type="noConversion"/>
  </si>
  <si>
    <t>115.04.01-115.04.30</t>
    <phoneticPr fontId="18" type="noConversion"/>
  </si>
  <si>
    <t>廣播媒體</t>
    <phoneticPr fontId="18" type="noConversion"/>
  </si>
  <si>
    <t>115.04.01-115.04.30</t>
    <phoneticPr fontId="18" type="noConversion"/>
  </si>
  <si>
    <t>油氣組</t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</si>
  <si>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</si>
  <si>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</si>
  <si>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</si>
  <si>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為持續強化民眾對微電腦瓦斯表的認知度，提升民眾對微電腦瓦斯表印象，以廣播廣告方式於全國性電台進行廣播廣告託播。</t>
    <phoneticPr fontId="18" type="noConversion"/>
  </si>
  <si>
    <t>將於後續月份撥付。</t>
    <phoneticPr fontId="18" type="noConversion"/>
  </si>
  <si>
    <t>飛碟聯播網、好事聯播網、城市聯播網、寶島聯播網</t>
    <phoneticPr fontId="18" type="noConversion"/>
  </si>
  <si>
    <t>節能環境建構與社會大眾節能策略研究</t>
    <phoneticPr fontId="18" type="noConversion"/>
  </si>
  <si>
    <t>115.04.16-115.05.31</t>
    <phoneticPr fontId="18" type="noConversion"/>
  </si>
  <si>
    <t>節約能源宣導短片創意表現腳本徵選與拍攝製作</t>
    <phoneticPr fontId="18" type="noConversion"/>
  </si>
  <si>
    <t>馬達動力機械效率管理政策執行與基準訂定研究</t>
    <phoneticPr fontId="18" type="noConversion"/>
  </si>
  <si>
    <t>節能標章與能源效率分級標示相關知識傳播</t>
    <phoneticPr fontId="18" type="noConversion"/>
  </si>
  <si>
    <t>「全民節電愛地球」宣導短片電視託播</t>
    <phoneticPr fontId="18" type="noConversion"/>
  </si>
  <si>
    <t>能源研究發展工作計畫</t>
    <phoneticPr fontId="18" type="noConversion"/>
  </si>
  <si>
    <t>輔導中小學推動能源教育</t>
    <phoneticPr fontId="18" type="noConversion"/>
  </si>
  <si>
    <t>115.04.07-115.04.14</t>
    <phoneticPr fontId="18" type="noConversion"/>
  </si>
  <si>
    <r>
      <rPr>
        <sz val="12"/>
        <rFont val="標楷體"/>
        <family val="4"/>
        <charset val="136"/>
      </rPr>
      <t>能源研究發展工作計畫</t>
    </r>
    <phoneticPr fontId="18" type="noConversion"/>
  </si>
  <si>
    <t>馬達健檢巡迴高雄率先啟動　近百企業搶進節能升級</t>
    <phoneticPr fontId="18" type="noConversion"/>
  </si>
  <si>
    <t>115.04.28</t>
    <phoneticPr fontId="18" type="noConversion"/>
  </si>
  <si>
    <r>
      <rPr>
        <sz val="12"/>
        <color theme="1"/>
        <rFont val="標楷體"/>
        <family val="4"/>
        <charset val="136"/>
      </rPr>
      <t>能源研究發展工作計畫</t>
    </r>
    <phoneticPr fontId="18" type="noConversion"/>
  </si>
  <si>
    <t>馬達健檢巡迴前進台北產業齊聚布局節能升級</t>
    <phoneticPr fontId="18" type="noConversion"/>
  </si>
  <si>
    <t>115.04.30</t>
    <phoneticPr fontId="18" type="noConversion"/>
  </si>
  <si>
    <t>使用能源設備及器具效率管理政策推動與能效提升</t>
    <phoneticPr fontId="18" type="noConversion"/>
  </si>
  <si>
    <t>115.03.13-115.06.30</t>
    <phoneticPr fontId="18" type="noConversion"/>
  </si>
  <si>
    <t>財團法人工業技術研究院</t>
    <phoneticPr fontId="18" type="noConversion"/>
  </si>
  <si>
    <t>於6家無線電視台託播宣導短片，期能提升民眾節能意識與落實度。</t>
    <phoneticPr fontId="18" type="noConversion"/>
  </si>
  <si>
    <t>6家無線電視台</t>
    <phoneticPr fontId="18" type="noConversion"/>
  </si>
  <si>
    <t>為強化大眾節能意識及觀念，以創意節能宣導影片，引導大眾關注節電議題，以期落實節能減碳行動。</t>
    <phoneticPr fontId="18" type="noConversion"/>
  </si>
  <si>
    <t>國立臺灣師範大學</t>
    <phoneticPr fontId="18" type="noConversion"/>
  </si>
  <si>
    <t>財團法人工業技術研究院</t>
    <phoneticPr fontId="18" type="noConversion"/>
  </si>
  <si>
    <t>網路媒體</t>
    <phoneticPr fontId="18" type="noConversion"/>
  </si>
  <si>
    <t>網路媒體</t>
    <phoneticPr fontId="18" type="noConversion"/>
  </si>
  <si>
    <t>網路媒體</t>
    <phoneticPr fontId="18" type="noConversion"/>
  </si>
  <si>
    <t>前置作業費用</t>
  </si>
  <si>
    <t>前置作業費用。</t>
    <phoneticPr fontId="18" type="noConversion"/>
  </si>
  <si>
    <t>115.01.02-115.01.30</t>
  </si>
  <si>
    <t>藉由「再生能源知識問答」舉辦能源署桌曆抽獎活動；介紹離岸風電如何建造、併網；分別從「屋頂光電的隱藏功能」及「陰雨天太陽能是否能發電」切入，打破民眾對太陽能發電的迷思。共發布4篇再生能源知識貼文，讓民眾瞭解再生能源的發展。</t>
    <phoneticPr fontId="18" type="noConversion"/>
  </si>
  <si>
    <t>Facebook</t>
    <phoneticPr fontId="18" type="noConversion"/>
  </si>
  <si>
    <t>115.02.11-115.02.25</t>
  </si>
  <si>
    <t>從不受天候影響、不間斷發電等原因，說明地熱適合作為基載電力的原因；介紹離岸風電水下工程時會使用氣泡幕，隔絕水面下的聲音。共發布2篇再生能源知識貼文，介紹再生能源的發展優勢和降低環境影響的實際做法，增進民眾對再生能源的認識。</t>
  </si>
  <si>
    <t>115.01.14-115.01.22</t>
  </si>
  <si>
    <t>分享「合格電器承裝檢驗維護業資料查詢系統」資訊；宣導電器擺放安全距離；說明待機電力也會耗電，並分享台電電費試算功能。共發布3篇電力科普貼文，結合實用線上資源，傳遞用電安全觀念。</t>
    <phoneticPr fontId="18" type="noConversion"/>
  </si>
  <si>
    <t>115.04.09-115.04.27</t>
  </si>
  <si>
    <t>搭配插圖介紹FPPM、表前/表後儲能知識；並宣導能源自主、強化電網韌性建設計畫、能源轉型的實際作為。共發布5篇電力科普知識貼文，在國際情勢波動的時機，讓民眾認知政府如何強化電力韌性，甚至參與節能。</t>
    <phoneticPr fontId="18" type="noConversion"/>
  </si>
  <si>
    <t>115.01.06-115.01.28</t>
  </si>
  <si>
    <t>介紹「節能標竿網」能查到節電案例，「節能標章全球資訊網」能找到節能標章品項；分享濕冷天氣可搭配除濕、電暖器，提升能源效率。共發布3篇節能主題貼文，藉由優質案例，有助於企業擬定合適節能規劃，也搭配季節提供民眾實用的節能指引。</t>
    <phoneticPr fontId="18" type="noConversion"/>
  </si>
  <si>
    <t>115.02.02-115.02.05</t>
  </si>
  <si>
    <t>分享熱空氣上升的小知識，調整電暖器出風口可達到節能效果；介紹苗栗銅鑼客家文化館的節能原理。共發布2篇節能主題貼文，向民眾宣導節能技巧。</t>
  </si>
  <si>
    <t>115.04.13-115.04.30</t>
  </si>
  <si>
    <t>隨著氣溫升高，製作居家節能checklist；順應智慧家電趨勢，分享自動切斷電源的節電功能。共發布2篇節能主題貼文，從生活議題宣導節能技巧。</t>
  </si>
  <si>
    <t>油氣知識</t>
  </si>
  <si>
    <t>115.02.12</t>
  </si>
  <si>
    <t>因應農曆新年，許多民眾在家開伙，發布1篇油氣知識貼文，提醒4個注意事項，宣導天然氣使用安全須知。</t>
  </si>
  <si>
    <t>115.04.14</t>
  </si>
  <si>
    <t>因應油氣供應議題發酵，發布1篇油氣知識貼文，以圓餅圖呈現目前臺灣天然氣進口來源，讓民眾瞭解實際占比，打破媒體塑造「過度依賴中東」的印象。</t>
  </si>
  <si>
    <t>配合能源時事，製作中東戰事能源因應、住宅家電汰舊換新節能補助主題短影音；從生態、循環經濟、不間斷等角度介紹小水力發電、地熱能、生質能及離岸風電科普資訊。共規劃6支短影音，以明快的視聽節奏抓著民眾目光，推廣能源政策說明或科普知識。</t>
  </si>
  <si>
    <t>Facebook、YouTube</t>
  </si>
  <si>
    <t>與《泛科學PanSci》合作製作科普影片，介紹儲能科技的原理及限制，並推廣「經濟部產業儲能設備設置補助要點」。藉此觸及喜愛科學的受眾，並將技術轉譯成民眾容易吸收的語言。</t>
  </si>
  <si>
    <t>YouTube</t>
  </si>
  <si>
    <t>全家便利商店 Family Radio</t>
  </si>
  <si>
    <t>與《遠見》或《天下》等企業商管雜誌合作，製作「表後儲能」宣導內容。從企業需求切入，並刊載於企業決策者閱讀的媒體，達到精準溝通的目的。</t>
    <phoneticPr fontId="18" type="noConversion"/>
  </si>
  <si>
    <t>節能組</t>
    <phoneticPr fontId="18" type="noConversion"/>
  </si>
  <si>
    <t>廣播媒體</t>
    <phoneticPr fontId="18" type="noConversion"/>
  </si>
  <si>
    <t>平面媒體</t>
    <phoneticPr fontId="18" type="noConversion"/>
  </si>
  <si>
    <t>與《全家便利商店Family Radio》合作製作廣播廣告，宣傳「住宅家電汰舊換新節能補助」。進入夏月前，透過便利商店通路優勢向一般民眾宣導節能資訊。</t>
    <phoneticPr fontId="18" type="noConversion"/>
  </si>
  <si>
    <t>節能標章與能源效率分級標示電子季刊第1季</t>
    <phoneticPr fontId="18" type="noConversion"/>
  </si>
  <si>
    <t>YouTuber網紅合作-儲能宣傳</t>
    <phoneticPr fontId="18" type="noConversion"/>
  </si>
  <si>
    <t>節能補助宣導</t>
    <phoneticPr fontId="18" type="noConversion"/>
  </si>
  <si>
    <t>表後儲能宣導</t>
    <phoneticPr fontId="18" type="noConversion"/>
  </si>
  <si>
    <t>短影音-家電補助、油氣供應、再生能源宣導</t>
    <phoneticPr fontId="18" type="noConversion"/>
  </si>
  <si>
    <t>遠見、天下雜誌</t>
    <phoneticPr fontId="18" type="noConversion"/>
  </si>
  <si>
    <t>初階種子教師研習宣導</t>
    <phoneticPr fontId="18" type="noConversion"/>
  </si>
  <si>
    <t>工商時報官網</t>
    <phoneticPr fontId="18" type="noConversion"/>
  </si>
  <si>
    <t>電視媒體
網路媒體</t>
    <phoneticPr fontId="18" type="noConversion"/>
  </si>
  <si>
    <t>電視媒體</t>
    <phoneticPr fontId="18" type="noConversion"/>
  </si>
  <si>
    <t>宣傳初階種子教師研習4月至7月場次，期望培育教師基礎能源教育知能，以及強化教師能源教育教學能力。</t>
    <phoneticPr fontId="18" type="noConversion"/>
  </si>
  <si>
    <t>宣傳馬達動力機械能源效率基準、補助與馬達健檢。</t>
    <phoneticPr fontId="18" type="noConversion"/>
  </si>
  <si>
    <t>宣傳馬達動力機械能源效率基準、補助與馬達健檢。</t>
    <phoneticPr fontId="18" type="noConversion"/>
  </si>
  <si>
    <t>透過季刊分享國際政策資訊、我國電冰箱基準修訂方向，並分享能源效率分級標示以及節能標章相關資訊，鼓勵民眾選用高效率產品。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</si>
</sst>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 &quot;#,##0&quot; &quot;;&quot;-&quot;#,##0&quot; &quot;;&quot; - &quot;;&quot; &quot;@&quot; &quot;"/>
  </numFmts>
  <fonts count="32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0"/>
      <color indexed="8"/>
      <name val="Century Gothic"/>
      <family val="2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0" fillId="0" borderId="0"/>
  </cellStyleXfs>
  <cellXfs count="36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top"/>
    </xf>
    <xf numFmtId="0" fontId="21" fillId="0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177" fontId="22" fillId="0" borderId="2" xfId="0" applyNumberFormat="1" applyFont="1" applyFill="1" applyBorder="1" applyAlignment="1">
      <alignment horizontal="left" vertical="top"/>
    </xf>
    <xf numFmtId="176" fontId="22" fillId="0" borderId="2" xfId="0" applyNumberFormat="1" applyFont="1" applyFill="1" applyBorder="1" applyAlignment="1">
      <alignment vertical="top"/>
    </xf>
    <xf numFmtId="0" fontId="14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176" fontId="20" fillId="0" borderId="2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 vertical="top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26" fillId="0" borderId="2" xfId="0" applyFont="1" applyFill="1" applyBorder="1" applyAlignment="1">
      <alignment horizontal="left" vertical="top" wrapText="1"/>
    </xf>
    <xf numFmtId="0" fontId="26" fillId="0" borderId="2" xfId="19" applyFont="1" applyFill="1" applyBorder="1" applyAlignment="1">
      <alignment horizontal="left" vertical="top" wrapText="1"/>
    </xf>
    <xf numFmtId="0" fontId="20" fillId="0" borderId="2" xfId="19" applyFont="1" applyFill="1" applyBorder="1" applyAlignment="1">
      <alignment vertical="top" wrapText="1"/>
    </xf>
    <xf numFmtId="0" fontId="25" fillId="0" borderId="2" xfId="0" applyFont="1" applyFill="1" applyBorder="1" applyAlignment="1">
      <alignment horizontal="left" vertical="top" wrapText="1"/>
    </xf>
    <xf numFmtId="0" fontId="29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0" xfId="0" applyNumberFormat="1" applyFont="1" applyFill="1" applyAlignment="1">
      <alignment horizontal="right" vertical="top"/>
    </xf>
    <xf numFmtId="0" fontId="31" fillId="0" borderId="0" xfId="0" applyFont="1" applyFill="1">
      <alignment vertical="center"/>
    </xf>
    <xf numFmtId="0" fontId="20" fillId="0" borderId="2" xfId="0" applyFont="1" applyFill="1" applyBorder="1" applyAlignment="1">
      <alignment vertical="top" wrapText="1"/>
    </xf>
    <xf numFmtId="0" fontId="27" fillId="0" borderId="0" xfId="0" applyFont="1" applyFill="1">
      <alignment vertic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9" fillId="0" borderId="0" xfId="0" applyFont="1" applyFill="1">
      <alignment vertical="center"/>
    </xf>
    <xf numFmtId="0" fontId="20" fillId="9" borderId="2" xfId="19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center"/>
    </xf>
  </cellXfs>
  <cellStyles count="21">
    <cellStyle name="?" xfId="20" xr:uid="{00000000-0005-0000-0000-000000000000}"/>
    <cellStyle name="Accent" xfId="1" xr:uid="{00000000-0005-0000-0000-000001000000}"/>
    <cellStyle name="Accent 1" xfId="2" xr:uid="{00000000-0005-0000-0000-000002000000}"/>
    <cellStyle name="Accent 2" xfId="3" xr:uid="{00000000-0005-0000-0000-000003000000}"/>
    <cellStyle name="Accent 3" xfId="4" xr:uid="{00000000-0005-0000-0000-000004000000}"/>
    <cellStyle name="Bad" xfId="5" xr:uid="{00000000-0005-0000-0000-000005000000}"/>
    <cellStyle name="Error" xfId="6" xr:uid="{00000000-0005-0000-0000-000006000000}"/>
    <cellStyle name="Footnote" xfId="7" xr:uid="{00000000-0005-0000-0000-000007000000}"/>
    <cellStyle name="Good" xfId="8" xr:uid="{00000000-0005-0000-0000-000008000000}"/>
    <cellStyle name="Heading (user)" xfId="9" xr:uid="{00000000-0005-0000-0000-000009000000}"/>
    <cellStyle name="Heading 1" xfId="10" xr:uid="{00000000-0005-0000-0000-00000A000000}"/>
    <cellStyle name="Heading 2" xfId="11" xr:uid="{00000000-0005-0000-0000-00000B000000}"/>
    <cellStyle name="Hyperlink" xfId="12" xr:uid="{00000000-0005-0000-0000-00000C000000}"/>
    <cellStyle name="Neutral" xfId="13" xr:uid="{00000000-0005-0000-0000-00000D000000}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  <cellStyle name="一般" xfId="0" builtinId="0" customBuiltin="1"/>
    <cellStyle name="一般 2" xfId="18" xr:uid="{00000000-0005-0000-0000-000013000000}"/>
    <cellStyle name="一般 3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83" zoomScaleNormal="83" workbookViewId="0">
      <selection sqref="A1:M1"/>
    </sheetView>
  </sheetViews>
  <sheetFormatPr defaultColWidth="8.875" defaultRowHeight="16.5" x14ac:dyDescent="0.25"/>
  <cols>
    <col min="1" max="1" width="6.375" style="11" customWidth="1"/>
    <col min="2" max="2" width="13.875" style="11" customWidth="1"/>
    <col min="3" max="3" width="12.75" style="11" customWidth="1"/>
    <col min="4" max="4" width="11.625" style="11" customWidth="1"/>
    <col min="5" max="5" width="12.25" style="11" customWidth="1"/>
    <col min="6" max="7" width="11.625" style="11" customWidth="1"/>
    <col min="8" max="8" width="11.875" style="11" customWidth="1"/>
    <col min="9" max="9" width="15.375" style="11" customWidth="1"/>
    <col min="10" max="10" width="11.625" style="11" customWidth="1"/>
    <col min="11" max="11" width="37.875" style="11" customWidth="1"/>
    <col min="12" max="12" width="11.75" style="11" customWidth="1"/>
    <col min="13" max="13" width="9" style="11" customWidth="1"/>
    <col min="14" max="16384" width="8.875" style="11"/>
  </cols>
  <sheetData>
    <row r="1" spans="1:13" ht="32.25" x14ac:dyDescent="0.25">
      <c r="A1" s="35" t="s">
        <v>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0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4"/>
      <c r="L2" s="27"/>
      <c r="M2" s="27" t="s">
        <v>0</v>
      </c>
    </row>
    <row r="3" spans="1:13" ht="37.15" customHeight="1" x14ac:dyDescent="0.25">
      <c r="A3" s="28" t="s">
        <v>1</v>
      </c>
      <c r="B3" s="28" t="s">
        <v>2</v>
      </c>
      <c r="C3" s="29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27</v>
      </c>
      <c r="K3" s="28" t="s">
        <v>10</v>
      </c>
      <c r="L3" s="28" t="s">
        <v>28</v>
      </c>
      <c r="M3" s="28" t="s">
        <v>11</v>
      </c>
    </row>
    <row r="4" spans="1:13" ht="21.6" customHeight="1" x14ac:dyDescent="0.25">
      <c r="A4" s="3"/>
      <c r="B4" s="4" t="s">
        <v>43</v>
      </c>
      <c r="C4" s="4"/>
      <c r="D4" s="4"/>
      <c r="E4" s="4"/>
      <c r="F4" s="4"/>
      <c r="G4" s="4"/>
      <c r="H4" s="5"/>
      <c r="I4" s="6">
        <f>SUM(I5:I27)</f>
        <v>2082025</v>
      </c>
      <c r="J4" s="4"/>
      <c r="K4" s="4"/>
      <c r="L4" s="4"/>
      <c r="M4" s="4"/>
    </row>
    <row r="5" spans="1:13" s="10" customFormat="1" ht="115.15" customHeight="1" x14ac:dyDescent="0.25">
      <c r="A5" s="7" t="s">
        <v>40</v>
      </c>
      <c r="B5" s="15" t="s">
        <v>55</v>
      </c>
      <c r="C5" s="15" t="s">
        <v>62</v>
      </c>
      <c r="D5" s="15" t="s">
        <v>56</v>
      </c>
      <c r="E5" s="15" t="s">
        <v>75</v>
      </c>
      <c r="F5" s="15" t="s">
        <v>61</v>
      </c>
      <c r="G5" s="8" t="s">
        <v>57</v>
      </c>
      <c r="H5" s="8" t="s">
        <v>59</v>
      </c>
      <c r="I5" s="9">
        <v>0</v>
      </c>
      <c r="J5" s="15" t="s">
        <v>58</v>
      </c>
      <c r="K5" s="24" t="s">
        <v>71</v>
      </c>
      <c r="L5" s="7" t="s">
        <v>60</v>
      </c>
      <c r="M5" s="8" t="s">
        <v>42</v>
      </c>
    </row>
    <row r="6" spans="1:13" s="25" customFormat="1" ht="79.150000000000006" customHeight="1" x14ac:dyDescent="0.25">
      <c r="A6" s="7" t="s">
        <v>40</v>
      </c>
      <c r="B6" s="15" t="s">
        <v>88</v>
      </c>
      <c r="C6" s="15" t="s">
        <v>83</v>
      </c>
      <c r="D6" s="15" t="s">
        <v>150</v>
      </c>
      <c r="E6" s="15" t="s">
        <v>84</v>
      </c>
      <c r="F6" s="15" t="s">
        <v>137</v>
      </c>
      <c r="G6" s="15"/>
      <c r="H6" s="15"/>
      <c r="I6" s="9">
        <v>0</v>
      </c>
      <c r="J6" s="15" t="s">
        <v>100</v>
      </c>
      <c r="K6" s="15" t="s">
        <v>101</v>
      </c>
      <c r="L6" s="15" t="s">
        <v>102</v>
      </c>
      <c r="M6" s="16" t="s">
        <v>63</v>
      </c>
    </row>
    <row r="7" spans="1:13" s="25" customFormat="1" ht="78.599999999999994" customHeight="1" x14ac:dyDescent="0.25">
      <c r="A7" s="7" t="s">
        <v>40</v>
      </c>
      <c r="B7" s="15" t="s">
        <v>85</v>
      </c>
      <c r="C7" s="15" t="s">
        <v>83</v>
      </c>
      <c r="D7" s="15" t="s">
        <v>149</v>
      </c>
      <c r="E7" s="15"/>
      <c r="F7" s="15" t="s">
        <v>137</v>
      </c>
      <c r="G7" s="8" t="s">
        <v>44</v>
      </c>
      <c r="H7" s="15" t="s">
        <v>89</v>
      </c>
      <c r="I7" s="9">
        <v>1000000</v>
      </c>
      <c r="J7" s="15" t="s">
        <v>100</v>
      </c>
      <c r="K7" s="15" t="s">
        <v>103</v>
      </c>
      <c r="L7" s="15"/>
      <c r="M7" s="15" t="s">
        <v>110</v>
      </c>
    </row>
    <row r="8" spans="1:13" s="23" customFormat="1" ht="69.599999999999994" customHeight="1" x14ac:dyDescent="0.25">
      <c r="A8" s="7" t="s">
        <v>40</v>
      </c>
      <c r="B8" s="15" t="s">
        <v>147</v>
      </c>
      <c r="C8" s="15" t="s">
        <v>90</v>
      </c>
      <c r="D8" s="15" t="s">
        <v>106</v>
      </c>
      <c r="E8" s="15" t="s">
        <v>91</v>
      </c>
      <c r="F8" s="15" t="s">
        <v>137</v>
      </c>
      <c r="G8" s="8" t="s">
        <v>44</v>
      </c>
      <c r="H8" s="15" t="s">
        <v>92</v>
      </c>
      <c r="I8" s="9">
        <v>0</v>
      </c>
      <c r="J8" s="15" t="s">
        <v>104</v>
      </c>
      <c r="K8" s="15" t="s">
        <v>151</v>
      </c>
      <c r="L8" s="17" t="s">
        <v>39</v>
      </c>
      <c r="M8" s="8" t="s">
        <v>81</v>
      </c>
    </row>
    <row r="9" spans="1:13" s="25" customFormat="1" ht="91.15" customHeight="1" x14ac:dyDescent="0.25">
      <c r="A9" s="7" t="s">
        <v>40</v>
      </c>
      <c r="B9" s="15" t="s">
        <v>93</v>
      </c>
      <c r="C9" s="15" t="s">
        <v>86</v>
      </c>
      <c r="D9" s="15" t="s">
        <v>107</v>
      </c>
      <c r="E9" s="15" t="s">
        <v>94</v>
      </c>
      <c r="F9" s="15" t="s">
        <v>137</v>
      </c>
      <c r="G9" s="8" t="s">
        <v>44</v>
      </c>
      <c r="H9" s="15" t="s">
        <v>95</v>
      </c>
      <c r="I9" s="9">
        <v>0</v>
      </c>
      <c r="J9" s="15" t="s">
        <v>105</v>
      </c>
      <c r="K9" s="15" t="s">
        <v>152</v>
      </c>
      <c r="L9" s="15" t="s">
        <v>148</v>
      </c>
      <c r="M9" s="8" t="s">
        <v>42</v>
      </c>
    </row>
    <row r="10" spans="1:13" s="25" customFormat="1" ht="82.9" customHeight="1" x14ac:dyDescent="0.25">
      <c r="A10" s="7" t="s">
        <v>40</v>
      </c>
      <c r="B10" s="15" t="s">
        <v>96</v>
      </c>
      <c r="C10" s="15" t="s">
        <v>86</v>
      </c>
      <c r="D10" s="15" t="s">
        <v>107</v>
      </c>
      <c r="E10" s="15" t="s">
        <v>97</v>
      </c>
      <c r="F10" s="15" t="s">
        <v>137</v>
      </c>
      <c r="G10" s="8" t="s">
        <v>44</v>
      </c>
      <c r="H10" s="15" t="s">
        <v>92</v>
      </c>
      <c r="I10" s="9">
        <v>0</v>
      </c>
      <c r="J10" s="15" t="s">
        <v>105</v>
      </c>
      <c r="K10" s="15" t="s">
        <v>153</v>
      </c>
      <c r="L10" s="15" t="s">
        <v>148</v>
      </c>
      <c r="M10" s="8" t="s">
        <v>42</v>
      </c>
    </row>
    <row r="11" spans="1:13" s="25" customFormat="1" ht="84.6" customHeight="1" x14ac:dyDescent="0.25">
      <c r="A11" s="7" t="s">
        <v>40</v>
      </c>
      <c r="B11" s="15" t="s">
        <v>87</v>
      </c>
      <c r="C11" s="15" t="s">
        <v>98</v>
      </c>
      <c r="D11" s="15" t="s">
        <v>108</v>
      </c>
      <c r="E11" s="15" t="s">
        <v>99</v>
      </c>
      <c r="F11" s="15" t="s">
        <v>137</v>
      </c>
      <c r="G11" s="8" t="s">
        <v>44</v>
      </c>
      <c r="H11" s="15" t="s">
        <v>92</v>
      </c>
      <c r="I11" s="9">
        <v>32025</v>
      </c>
      <c r="J11" s="15" t="s">
        <v>105</v>
      </c>
      <c r="K11" s="15" t="s">
        <v>154</v>
      </c>
      <c r="L11" s="15" t="s">
        <v>141</v>
      </c>
      <c r="M11" s="8"/>
    </row>
    <row r="12" spans="1:13" s="30" customFormat="1" ht="126.75" customHeight="1" x14ac:dyDescent="0.25">
      <c r="A12" s="7" t="s">
        <v>40</v>
      </c>
      <c r="B12" s="31" t="s">
        <v>49</v>
      </c>
      <c r="C12" s="17" t="s">
        <v>45</v>
      </c>
      <c r="D12" s="17" t="s">
        <v>46</v>
      </c>
      <c r="E12" s="17" t="s">
        <v>111</v>
      </c>
      <c r="F12" s="17" t="s">
        <v>47</v>
      </c>
      <c r="G12" s="8" t="s">
        <v>44</v>
      </c>
      <c r="H12" s="17" t="s">
        <v>48</v>
      </c>
      <c r="I12" s="9">
        <f>5834*4</f>
        <v>23336</v>
      </c>
      <c r="J12" s="17" t="s">
        <v>50</v>
      </c>
      <c r="K12" s="17" t="s">
        <v>112</v>
      </c>
      <c r="L12" s="17" t="s">
        <v>113</v>
      </c>
      <c r="M12" s="17"/>
    </row>
    <row r="13" spans="1:13" s="30" customFormat="1" ht="126.75" customHeight="1" x14ac:dyDescent="0.25">
      <c r="A13" s="7" t="s">
        <v>40</v>
      </c>
      <c r="B13" s="31" t="s">
        <v>49</v>
      </c>
      <c r="C13" s="17" t="s">
        <v>45</v>
      </c>
      <c r="D13" s="17" t="s">
        <v>46</v>
      </c>
      <c r="E13" s="17" t="s">
        <v>114</v>
      </c>
      <c r="F13" s="17" t="s">
        <v>47</v>
      </c>
      <c r="G13" s="8" t="s">
        <v>44</v>
      </c>
      <c r="H13" s="17" t="s">
        <v>48</v>
      </c>
      <c r="I13" s="9">
        <f>5834*2</f>
        <v>11668</v>
      </c>
      <c r="J13" s="17" t="s">
        <v>50</v>
      </c>
      <c r="K13" s="17" t="s">
        <v>115</v>
      </c>
      <c r="L13" s="17" t="s">
        <v>39</v>
      </c>
      <c r="M13" s="17"/>
    </row>
    <row r="14" spans="1:13" s="30" customFormat="1" ht="112.15" customHeight="1" x14ac:dyDescent="0.25">
      <c r="A14" s="7" t="s">
        <v>40</v>
      </c>
      <c r="B14" s="31" t="s">
        <v>49</v>
      </c>
      <c r="C14" s="17" t="s">
        <v>45</v>
      </c>
      <c r="D14" s="17" t="s">
        <v>46</v>
      </c>
      <c r="E14" s="17" t="s">
        <v>66</v>
      </c>
      <c r="F14" s="17" t="s">
        <v>47</v>
      </c>
      <c r="G14" s="8" t="s">
        <v>44</v>
      </c>
      <c r="H14" s="17" t="s">
        <v>48</v>
      </c>
      <c r="I14" s="9">
        <f>5834*4</f>
        <v>23336</v>
      </c>
      <c r="J14" s="17" t="s">
        <v>50</v>
      </c>
      <c r="K14" s="17" t="s">
        <v>67</v>
      </c>
      <c r="L14" s="17" t="s">
        <v>39</v>
      </c>
      <c r="M14" s="17"/>
    </row>
    <row r="15" spans="1:13" s="30" customFormat="1" ht="102.6" customHeight="1" x14ac:dyDescent="0.25">
      <c r="A15" s="7" t="s">
        <v>40</v>
      </c>
      <c r="B15" s="32" t="s">
        <v>68</v>
      </c>
      <c r="C15" s="17" t="s">
        <v>45</v>
      </c>
      <c r="D15" s="17" t="s">
        <v>46</v>
      </c>
      <c r="E15" s="17" t="s">
        <v>116</v>
      </c>
      <c r="F15" s="17" t="s">
        <v>47</v>
      </c>
      <c r="G15" s="8" t="s">
        <v>44</v>
      </c>
      <c r="H15" s="17" t="s">
        <v>48</v>
      </c>
      <c r="I15" s="9">
        <f>5834*3</f>
        <v>17502</v>
      </c>
      <c r="J15" s="17" t="s">
        <v>50</v>
      </c>
      <c r="K15" s="17" t="s">
        <v>117</v>
      </c>
      <c r="L15" s="17" t="s">
        <v>39</v>
      </c>
      <c r="M15" s="17"/>
    </row>
    <row r="16" spans="1:13" s="30" customFormat="1" ht="94.15" customHeight="1" x14ac:dyDescent="0.25">
      <c r="A16" s="7" t="s">
        <v>40</v>
      </c>
      <c r="B16" s="32" t="s">
        <v>68</v>
      </c>
      <c r="C16" s="17" t="s">
        <v>45</v>
      </c>
      <c r="D16" s="17" t="s">
        <v>46</v>
      </c>
      <c r="E16" s="17" t="s">
        <v>69</v>
      </c>
      <c r="F16" s="17" t="s">
        <v>47</v>
      </c>
      <c r="G16" s="8" t="s">
        <v>44</v>
      </c>
      <c r="H16" s="17" t="s">
        <v>48</v>
      </c>
      <c r="I16" s="9">
        <f>5834*3</f>
        <v>17502</v>
      </c>
      <c r="J16" s="17" t="s">
        <v>50</v>
      </c>
      <c r="K16" s="17" t="s">
        <v>70</v>
      </c>
      <c r="L16" s="17" t="s">
        <v>39</v>
      </c>
      <c r="M16" s="17"/>
    </row>
    <row r="17" spans="1:13" s="30" customFormat="1" ht="114" customHeight="1" x14ac:dyDescent="0.25">
      <c r="A17" s="7" t="s">
        <v>40</v>
      </c>
      <c r="B17" s="32" t="s">
        <v>68</v>
      </c>
      <c r="C17" s="17" t="s">
        <v>45</v>
      </c>
      <c r="D17" s="17" t="s">
        <v>46</v>
      </c>
      <c r="E17" s="17" t="s">
        <v>118</v>
      </c>
      <c r="F17" s="17" t="s">
        <v>47</v>
      </c>
      <c r="G17" s="8" t="s">
        <v>44</v>
      </c>
      <c r="H17" s="17" t="s">
        <v>48</v>
      </c>
      <c r="I17" s="9">
        <f>5834*5</f>
        <v>29170</v>
      </c>
      <c r="J17" s="17" t="s">
        <v>50</v>
      </c>
      <c r="K17" s="17" t="s">
        <v>119</v>
      </c>
      <c r="L17" s="17" t="s">
        <v>39</v>
      </c>
      <c r="M17" s="17"/>
    </row>
    <row r="18" spans="1:13" s="30" customFormat="1" ht="129.75" customHeight="1" x14ac:dyDescent="0.25">
      <c r="A18" s="7" t="s">
        <v>40</v>
      </c>
      <c r="B18" s="31" t="s">
        <v>51</v>
      </c>
      <c r="C18" s="17" t="s">
        <v>45</v>
      </c>
      <c r="D18" s="17" t="s">
        <v>46</v>
      </c>
      <c r="E18" s="17" t="s">
        <v>120</v>
      </c>
      <c r="F18" s="17" t="s">
        <v>47</v>
      </c>
      <c r="G18" s="8" t="s">
        <v>44</v>
      </c>
      <c r="H18" s="17" t="s">
        <v>48</v>
      </c>
      <c r="I18" s="9">
        <f>5834*3</f>
        <v>17502</v>
      </c>
      <c r="J18" s="17" t="s">
        <v>50</v>
      </c>
      <c r="K18" s="17" t="s">
        <v>121</v>
      </c>
      <c r="L18" s="17" t="s">
        <v>39</v>
      </c>
      <c r="M18" s="17"/>
    </row>
    <row r="19" spans="1:13" s="30" customFormat="1" ht="81.599999999999994" customHeight="1" x14ac:dyDescent="0.25">
      <c r="A19" s="7" t="s">
        <v>40</v>
      </c>
      <c r="B19" s="31" t="s">
        <v>51</v>
      </c>
      <c r="C19" s="17" t="s">
        <v>45</v>
      </c>
      <c r="D19" s="17" t="s">
        <v>46</v>
      </c>
      <c r="E19" s="17" t="s">
        <v>122</v>
      </c>
      <c r="F19" s="17" t="s">
        <v>47</v>
      </c>
      <c r="G19" s="8" t="s">
        <v>44</v>
      </c>
      <c r="H19" s="17" t="s">
        <v>48</v>
      </c>
      <c r="I19" s="9">
        <f>5834*2</f>
        <v>11668</v>
      </c>
      <c r="J19" s="17" t="s">
        <v>50</v>
      </c>
      <c r="K19" s="17" t="s">
        <v>123</v>
      </c>
      <c r="L19" s="17" t="s">
        <v>113</v>
      </c>
      <c r="M19" s="17"/>
    </row>
    <row r="20" spans="1:13" s="30" customFormat="1" ht="129.75" customHeight="1" x14ac:dyDescent="0.25">
      <c r="A20" s="7" t="s">
        <v>40</v>
      </c>
      <c r="B20" s="31" t="s">
        <v>51</v>
      </c>
      <c r="C20" s="17" t="s">
        <v>45</v>
      </c>
      <c r="D20" s="17" t="s">
        <v>46</v>
      </c>
      <c r="E20" s="17" t="s">
        <v>64</v>
      </c>
      <c r="F20" s="17" t="s">
        <v>47</v>
      </c>
      <c r="G20" s="8" t="s">
        <v>44</v>
      </c>
      <c r="H20" s="17" t="s">
        <v>48</v>
      </c>
      <c r="I20" s="9">
        <f>5834*3</f>
        <v>17502</v>
      </c>
      <c r="J20" s="17" t="s">
        <v>50</v>
      </c>
      <c r="K20" s="17" t="s">
        <v>65</v>
      </c>
      <c r="L20" s="17" t="s">
        <v>39</v>
      </c>
      <c r="M20" s="17"/>
    </row>
    <row r="21" spans="1:13" s="30" customFormat="1" ht="82.9" customHeight="1" x14ac:dyDescent="0.25">
      <c r="A21" s="7" t="s">
        <v>40</v>
      </c>
      <c r="B21" s="31" t="s">
        <v>51</v>
      </c>
      <c r="C21" s="17" t="s">
        <v>45</v>
      </c>
      <c r="D21" s="17" t="s">
        <v>46</v>
      </c>
      <c r="E21" s="17" t="s">
        <v>124</v>
      </c>
      <c r="F21" s="17" t="s">
        <v>47</v>
      </c>
      <c r="G21" s="8" t="s">
        <v>44</v>
      </c>
      <c r="H21" s="17" t="s">
        <v>48</v>
      </c>
      <c r="I21" s="9">
        <f>5834*2</f>
        <v>11668</v>
      </c>
      <c r="J21" s="17" t="s">
        <v>50</v>
      </c>
      <c r="K21" s="17" t="s">
        <v>125</v>
      </c>
      <c r="L21" s="17" t="s">
        <v>113</v>
      </c>
      <c r="M21" s="17"/>
    </row>
    <row r="22" spans="1:13" s="30" customFormat="1" ht="66.599999999999994" customHeight="1" x14ac:dyDescent="0.25">
      <c r="A22" s="7" t="s">
        <v>40</v>
      </c>
      <c r="B22" s="32" t="s">
        <v>126</v>
      </c>
      <c r="C22" s="17" t="s">
        <v>45</v>
      </c>
      <c r="D22" s="17" t="s">
        <v>46</v>
      </c>
      <c r="E22" s="17" t="s">
        <v>127</v>
      </c>
      <c r="F22" s="17" t="s">
        <v>47</v>
      </c>
      <c r="G22" s="8" t="s">
        <v>44</v>
      </c>
      <c r="H22" s="17" t="s">
        <v>48</v>
      </c>
      <c r="I22" s="9">
        <f>5834*1</f>
        <v>5834</v>
      </c>
      <c r="J22" s="17" t="s">
        <v>50</v>
      </c>
      <c r="K22" s="17" t="s">
        <v>128</v>
      </c>
      <c r="L22" s="17" t="s">
        <v>39</v>
      </c>
      <c r="M22" s="17"/>
    </row>
    <row r="23" spans="1:13" s="30" customFormat="1" ht="82.9" customHeight="1" x14ac:dyDescent="0.25">
      <c r="A23" s="7" t="s">
        <v>40</v>
      </c>
      <c r="B23" s="32" t="s">
        <v>126</v>
      </c>
      <c r="C23" s="17" t="s">
        <v>45</v>
      </c>
      <c r="D23" s="17" t="s">
        <v>46</v>
      </c>
      <c r="E23" s="17" t="s">
        <v>129</v>
      </c>
      <c r="F23" s="17" t="s">
        <v>47</v>
      </c>
      <c r="G23" s="8" t="s">
        <v>44</v>
      </c>
      <c r="H23" s="17" t="s">
        <v>48</v>
      </c>
      <c r="I23" s="9">
        <f>5834*1</f>
        <v>5834</v>
      </c>
      <c r="J23" s="17" t="s">
        <v>50</v>
      </c>
      <c r="K23" s="17" t="s">
        <v>130</v>
      </c>
      <c r="L23" s="17" t="s">
        <v>39</v>
      </c>
      <c r="M23" s="17"/>
    </row>
    <row r="24" spans="1:13" s="19" customFormat="1" ht="128.44999999999999" customHeight="1" x14ac:dyDescent="0.25">
      <c r="A24" s="7" t="s">
        <v>40</v>
      </c>
      <c r="B24" s="31" t="s">
        <v>145</v>
      </c>
      <c r="C24" s="17" t="s">
        <v>45</v>
      </c>
      <c r="D24" s="17" t="s">
        <v>46</v>
      </c>
      <c r="E24" s="17"/>
      <c r="F24" s="17" t="s">
        <v>47</v>
      </c>
      <c r="G24" s="8" t="s">
        <v>44</v>
      </c>
      <c r="H24" s="17" t="s">
        <v>48</v>
      </c>
      <c r="I24" s="9">
        <v>175000</v>
      </c>
      <c r="J24" s="17" t="s">
        <v>50</v>
      </c>
      <c r="K24" s="17" t="s">
        <v>131</v>
      </c>
      <c r="L24" s="17" t="s">
        <v>132</v>
      </c>
      <c r="M24" s="17" t="s">
        <v>109</v>
      </c>
    </row>
    <row r="25" spans="1:13" s="19" customFormat="1" ht="94.15" customHeight="1" x14ac:dyDescent="0.25">
      <c r="A25" s="7" t="s">
        <v>40</v>
      </c>
      <c r="B25" s="31" t="s">
        <v>142</v>
      </c>
      <c r="C25" s="17" t="s">
        <v>45</v>
      </c>
      <c r="D25" s="17" t="s">
        <v>106</v>
      </c>
      <c r="E25" s="17"/>
      <c r="F25" s="17" t="s">
        <v>47</v>
      </c>
      <c r="G25" s="8" t="s">
        <v>44</v>
      </c>
      <c r="H25" s="17" t="s">
        <v>48</v>
      </c>
      <c r="I25" s="9">
        <v>250000</v>
      </c>
      <c r="J25" s="17" t="s">
        <v>50</v>
      </c>
      <c r="K25" s="17" t="s">
        <v>133</v>
      </c>
      <c r="L25" s="17" t="s">
        <v>134</v>
      </c>
      <c r="M25" s="17" t="s">
        <v>109</v>
      </c>
    </row>
    <row r="26" spans="1:13" s="19" customFormat="1" ht="82.15" customHeight="1" x14ac:dyDescent="0.25">
      <c r="A26" s="7" t="s">
        <v>40</v>
      </c>
      <c r="B26" s="31" t="s">
        <v>143</v>
      </c>
      <c r="C26" s="17" t="s">
        <v>45</v>
      </c>
      <c r="D26" s="17" t="s">
        <v>138</v>
      </c>
      <c r="E26" s="17"/>
      <c r="F26" s="17" t="s">
        <v>47</v>
      </c>
      <c r="G26" s="8" t="s">
        <v>44</v>
      </c>
      <c r="H26" s="17" t="s">
        <v>48</v>
      </c>
      <c r="I26" s="9">
        <v>250000</v>
      </c>
      <c r="J26" s="17" t="s">
        <v>50</v>
      </c>
      <c r="K26" s="17" t="s">
        <v>140</v>
      </c>
      <c r="L26" s="17" t="s">
        <v>135</v>
      </c>
      <c r="M26" s="17" t="s">
        <v>109</v>
      </c>
    </row>
    <row r="27" spans="1:13" s="19" customFormat="1" ht="82.9" customHeight="1" x14ac:dyDescent="0.25">
      <c r="A27" s="7" t="s">
        <v>40</v>
      </c>
      <c r="B27" s="31" t="s">
        <v>144</v>
      </c>
      <c r="C27" s="17" t="s">
        <v>45</v>
      </c>
      <c r="D27" s="17" t="s">
        <v>139</v>
      </c>
      <c r="E27" s="17"/>
      <c r="F27" s="17" t="s">
        <v>47</v>
      </c>
      <c r="G27" s="8" t="s">
        <v>44</v>
      </c>
      <c r="H27" s="17" t="s">
        <v>48</v>
      </c>
      <c r="I27" s="9">
        <v>182478</v>
      </c>
      <c r="J27" s="17" t="s">
        <v>50</v>
      </c>
      <c r="K27" s="17" t="s">
        <v>136</v>
      </c>
      <c r="L27" s="17" t="s">
        <v>146</v>
      </c>
      <c r="M27" s="17" t="s">
        <v>109</v>
      </c>
    </row>
    <row r="28" spans="1:13" ht="22.15" customHeight="1" x14ac:dyDescent="0.25">
      <c r="A28" s="3"/>
      <c r="B28" s="4" t="s">
        <v>41</v>
      </c>
      <c r="C28" s="4"/>
      <c r="D28" s="4"/>
      <c r="E28" s="4"/>
      <c r="F28" s="4"/>
      <c r="G28" s="4"/>
      <c r="H28" s="5"/>
      <c r="I28" s="6">
        <f>SUM(I29:I30)</f>
        <v>1740000</v>
      </c>
      <c r="J28" s="4"/>
      <c r="K28" s="4"/>
      <c r="L28" s="4"/>
      <c r="M28" s="4"/>
    </row>
    <row r="29" spans="1:13" ht="76.900000000000006" customHeight="1" x14ac:dyDescent="0.25">
      <c r="A29" s="7" t="s">
        <v>40</v>
      </c>
      <c r="B29" s="8" t="s">
        <v>31</v>
      </c>
      <c r="C29" s="8" t="s">
        <v>32</v>
      </c>
      <c r="D29" s="8" t="s">
        <v>33</v>
      </c>
      <c r="E29" s="8" t="s">
        <v>73</v>
      </c>
      <c r="F29" s="8" t="s">
        <v>34</v>
      </c>
      <c r="G29" s="8" t="s">
        <v>35</v>
      </c>
      <c r="H29" s="8" t="s">
        <v>36</v>
      </c>
      <c r="I29" s="9">
        <v>56000</v>
      </c>
      <c r="J29" s="8" t="s">
        <v>37</v>
      </c>
      <c r="K29" s="8" t="s">
        <v>38</v>
      </c>
      <c r="L29" s="7" t="s">
        <v>39</v>
      </c>
      <c r="M29" s="7"/>
    </row>
    <row r="30" spans="1:13" s="10" customFormat="1" ht="93" customHeight="1" x14ac:dyDescent="0.25">
      <c r="A30" s="7" t="s">
        <v>52</v>
      </c>
      <c r="B30" s="7" t="s">
        <v>53</v>
      </c>
      <c r="C30" s="26" t="s">
        <v>54</v>
      </c>
      <c r="D30" s="18" t="s">
        <v>74</v>
      </c>
      <c r="E30" s="8" t="s">
        <v>75</v>
      </c>
      <c r="F30" s="7" t="s">
        <v>76</v>
      </c>
      <c r="G30" s="7" t="s">
        <v>77</v>
      </c>
      <c r="H30" s="7" t="s">
        <v>78</v>
      </c>
      <c r="I30" s="9">
        <v>1684000</v>
      </c>
      <c r="J30" s="7" t="s">
        <v>79</v>
      </c>
      <c r="K30" s="8" t="s">
        <v>80</v>
      </c>
      <c r="L30" s="8" t="s">
        <v>82</v>
      </c>
      <c r="M30" s="8"/>
    </row>
    <row r="31" spans="1:13" x14ac:dyDescent="0.25">
      <c r="A31" s="20" t="s">
        <v>12</v>
      </c>
      <c r="B31" s="2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2" t="s">
        <v>13</v>
      </c>
      <c r="B32" s="33" t="s">
        <v>14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22" t="s">
        <v>15</v>
      </c>
      <c r="B33" s="33" t="s">
        <v>29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22" t="s">
        <v>16</v>
      </c>
      <c r="B34" s="33" t="s">
        <v>17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22" t="s">
        <v>18</v>
      </c>
      <c r="B35" s="34" t="s">
        <v>30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22" t="s">
        <v>19</v>
      </c>
      <c r="B36" s="1" t="s">
        <v>20</v>
      </c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2" t="s">
        <v>21</v>
      </c>
      <c r="B37" s="1" t="s">
        <v>22</v>
      </c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2" t="s">
        <v>23</v>
      </c>
      <c r="B38" s="34" t="s">
        <v>24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22" t="s">
        <v>25</v>
      </c>
      <c r="B39" s="20" t="s">
        <v>26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6">
    <mergeCell ref="B34:M34"/>
    <mergeCell ref="B35:M35"/>
    <mergeCell ref="B38:M38"/>
    <mergeCell ref="A1:M1"/>
    <mergeCell ref="B32:M32"/>
    <mergeCell ref="B33:M33"/>
  </mergeCells>
  <phoneticPr fontId="18" type="noConversion"/>
  <printOptions horizontalCentered="1"/>
  <pageMargins left="0.23622047244094491" right="0.23622047244094491" top="0.51181102362204722" bottom="0.47244094488188981" header="0" footer="0.11811023622047245"/>
  <pageSetup paperSize="9" scale="80" orientation="landscape" blackAndWhite="1" r:id="rId1"/>
  <headerFooter>
    <oddFooter>&amp;C~&amp;P~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奕祥資訊</cp:lastModifiedBy>
  <cp:lastPrinted>2026-05-20T08:08:23Z</cp:lastPrinted>
  <dcterms:created xsi:type="dcterms:W3CDTF">2020-11-02T02:13:46Z</dcterms:created>
  <dcterms:modified xsi:type="dcterms:W3CDTF">2026-05-20T08:08:27Z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